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Z:\TIP\Prop Evaluation Criteria Changes\"/>
    </mc:Choice>
  </mc:AlternateContent>
  <xr:revisionPtr revIDLastSave="0" documentId="13_ncr:1_{1AC80785-7D79-4EF9-BC8D-5626140A233C}" xr6:coauthVersionLast="47" xr6:coauthVersionMax="47" xr10:uidLastSave="{00000000-0000-0000-0000-000000000000}"/>
  <bookViews>
    <workbookView xWindow="-120" yWindow="-120" windowWidth="29040" windowHeight="15720" tabRatio="802" firstSheet="1" activeTab="1" xr2:uid="{00000000-000D-0000-FFFF-FFFF00000000}"/>
  </bookViews>
  <sheets>
    <sheet name="hidden" sheetId="3" state="hidden" r:id="rId1"/>
    <sheet name="Cover" sheetId="2" r:id="rId2"/>
    <sheet name="System Preservation" sheetId="1" r:id="rId3"/>
    <sheet name="Livability" sheetId="4" r:id="rId4"/>
    <sheet name="Mobility" sheetId="5" r:id="rId5"/>
    <sheet name="Smart Growth" sheetId="6" r:id="rId6"/>
    <sheet name="Safety" sheetId="7" r:id="rId7"/>
    <sheet name="Environment" sheetId="8" r:id="rId8"/>
    <sheet name="QualityofLife" sheetId="11" r:id="rId9"/>
    <sheet name="EJ" sheetId="10" r:id="rId10"/>
  </sheets>
  <externalReferences>
    <externalReference r:id="rId11"/>
  </externalReferences>
  <definedNames>
    <definedName name="class" localSheetId="8">[1]hidden!$C$13:$C$16</definedName>
    <definedName name="class">hidden!$C$13:$C$16</definedName>
    <definedName name="community" localSheetId="8">[1]hidden!$A$1:$A$42</definedName>
    <definedName name="community">hidden!$A$1:$A$42</definedName>
    <definedName name="MEPA1">hidden!$G$7:$G$9</definedName>
    <definedName name="MEPA2">hidden!$G$11:$G$13</definedName>
    <definedName name="_xlnm.Print_Titles" localSheetId="9">EJ!$1:$3</definedName>
    <definedName name="_xlnm.Print_Titles" localSheetId="7">Environment!$1:$3</definedName>
    <definedName name="_xlnm.Print_Titles" localSheetId="8">QualityofLife!$1:$3</definedName>
    <definedName name="_xlnm.Print_Titles" localSheetId="5">'Smart Growth'!$1:$3</definedName>
    <definedName name="projecttype" localSheetId="8">[1]hidden!$C$7:$C$11</definedName>
    <definedName name="projecttype">hidden!$C$7:$C$11</definedName>
    <definedName name="status" localSheetId="8">[1]hidden!$C$1:$C$5</definedName>
    <definedName name="status">hidden!$C$1:$C$5</definedName>
    <definedName name="systempres" localSheetId="9">EJ!$G$1</definedName>
    <definedName name="systempres" localSheetId="7">Environment!$G$1</definedName>
    <definedName name="systempres" localSheetId="3">Livability!$G$1</definedName>
    <definedName name="systempres" localSheetId="4">Mobility!$G$1</definedName>
    <definedName name="systempres" localSheetId="8">QualityofLife!$G$1</definedName>
    <definedName name="systempres" localSheetId="6">Safety!$G$1</definedName>
    <definedName name="systempres" localSheetId="5">'Smart Growth'!$G$1</definedName>
    <definedName name="systempres" localSheetId="2">'System Preservation'!$G$1</definedName>
    <definedName name="urban" localSheetId="8">[1]hidden!$C$19:$C$20</definedName>
    <definedName name="urban">hidden!$C$19:$C$20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8" l="1"/>
  <c r="H39" i="2" s="1"/>
  <c r="G2" i="11"/>
  <c r="H40" i="2" s="1"/>
  <c r="F1" i="11"/>
  <c r="G2" i="10"/>
  <c r="H41" i="2" s="1"/>
  <c r="F1" i="10"/>
  <c r="F1" i="8"/>
  <c r="G2" i="7"/>
  <c r="H38" i="2" s="1"/>
  <c r="F1" i="7"/>
  <c r="G2" i="6"/>
  <c r="H37" i="2" s="1"/>
  <c r="F1" i="6"/>
  <c r="G2" i="5"/>
  <c r="H36" i="2" s="1"/>
  <c r="F1" i="5"/>
  <c r="G2" i="4"/>
  <c r="H35" i="2" s="1"/>
  <c r="F1" i="4"/>
  <c r="F1" i="1"/>
  <c r="B11" i="2"/>
  <c r="H11" i="2"/>
  <c r="E11" i="2"/>
  <c r="G2" i="1"/>
  <c r="H34" i="2" s="1"/>
  <c r="H42" i="2" l="1"/>
  <c r="G43" i="2" s="1"/>
</calcChain>
</file>

<file path=xl/sharedStrings.xml><?xml version="1.0" encoding="utf-8"?>
<sst xmlns="http://schemas.openxmlformats.org/spreadsheetml/2006/main" count="498" uniqueCount="359">
  <si>
    <t xml:space="preserve">  a</t>
  </si>
  <si>
    <t xml:space="preserve">Improves substandard pavement </t>
  </si>
  <si>
    <t>Select one only</t>
  </si>
  <si>
    <t>Based on Pavement Condition Ratings as defined in current RTP. Attach Photos</t>
  </si>
  <si>
    <t xml:space="preserve">  b</t>
  </si>
  <si>
    <t xml:space="preserve">  c</t>
  </si>
  <si>
    <t>OCI rating less than 48.5 (arterial) or 47.5 (Collector):  Poor, and pavement improvements are included in the project – 8 points</t>
  </si>
  <si>
    <t xml:space="preserve">OCI rating between 48.5 and 69.5 (arterial) or 47.5 and 68.5 (collector):  Fair, and pavement improvements are included in the project – 4 points </t>
  </si>
  <si>
    <t>OCI rating greater than 69.5 (arterial) or 68.5 (collector):  Good or better – 1 point</t>
  </si>
  <si>
    <t>Meets or addresses criteria to a high degree  - improves multiple locations– 6 points</t>
  </si>
  <si>
    <t>Meets or addresses criteria to a low degree  - improves one location – 2 points</t>
  </si>
  <si>
    <t>Does not meet or address criteria – 0 points</t>
  </si>
  <si>
    <t xml:space="preserve">SYSTEM PRESERVATION, MODERNIZATION AND EFFICIENCY    </t>
  </si>
  <si>
    <t xml:space="preserve">Maximum Points for this Subsection: </t>
  </si>
  <si>
    <t>Criterion</t>
  </si>
  <si>
    <t>Factor</t>
  </si>
  <si>
    <t>Instructions</t>
  </si>
  <si>
    <t>Details</t>
  </si>
  <si>
    <t>Max Score</t>
  </si>
  <si>
    <t>Actual Score</t>
  </si>
  <si>
    <t>SID #</t>
  </si>
  <si>
    <t>Community:</t>
  </si>
  <si>
    <t>Cost Estimate:</t>
  </si>
  <si>
    <t>Year of Cost Estimate:</t>
  </si>
  <si>
    <t># Lanes:</t>
  </si>
  <si>
    <t>ADT:</t>
  </si>
  <si>
    <t>Cost/ADT:</t>
  </si>
  <si>
    <t>Cost/Lane Mile:</t>
  </si>
  <si>
    <t>Cost/ADT/Lane Mile:</t>
  </si>
  <si>
    <t>Section</t>
  </si>
  <si>
    <t>Name</t>
  </si>
  <si>
    <t>SYSTEM PRESERVATION, MODERNIZATION AND EFFICIENCY</t>
  </si>
  <si>
    <t>LIVABILITY</t>
  </si>
  <si>
    <t>MOBILITY</t>
  </si>
  <si>
    <t>SMART GROWTH AND ECONOMIC DEVELOPMENT</t>
  </si>
  <si>
    <t>SAFETY AND SECURITY</t>
  </si>
  <si>
    <t>ENVIRONMENT AND CLIMATE CHANGE</t>
  </si>
  <si>
    <t>QUALITY OF LIFE</t>
  </si>
  <si>
    <t>ENVIRONMENTAL JUSTICE</t>
  </si>
  <si>
    <t>Grand Total</t>
  </si>
  <si>
    <t>PS &amp; E</t>
  </si>
  <si>
    <t>Agawam</t>
  </si>
  <si>
    <t>Amherst</t>
  </si>
  <si>
    <t>Belchertown</t>
  </si>
  <si>
    <t>Blandford</t>
  </si>
  <si>
    <t>Brimfield</t>
  </si>
  <si>
    <t>Chester</t>
  </si>
  <si>
    <t>Chesterfield</t>
  </si>
  <si>
    <t>Chicopee</t>
  </si>
  <si>
    <t>Cummington</t>
  </si>
  <si>
    <t>East Longmeadow</t>
  </si>
  <si>
    <t>Easthampton</t>
  </si>
  <si>
    <t>Goshen</t>
  </si>
  <si>
    <t>Granby</t>
  </si>
  <si>
    <t>Granville</t>
  </si>
  <si>
    <t>Hadley</t>
  </si>
  <si>
    <t>Hatfield</t>
  </si>
  <si>
    <t>Holland</t>
  </si>
  <si>
    <t>Holyoke</t>
  </si>
  <si>
    <t>Huntington</t>
  </si>
  <si>
    <t>Longmeadow</t>
  </si>
  <si>
    <t>Ludlow</t>
  </si>
  <si>
    <t>Middlefield</t>
  </si>
  <si>
    <t>Monson</t>
  </si>
  <si>
    <t>Montgomery</t>
  </si>
  <si>
    <t>Northampton</t>
  </si>
  <si>
    <t>Palmer</t>
  </si>
  <si>
    <t>Pelham</t>
  </si>
  <si>
    <t>Plainfield</t>
  </si>
  <si>
    <t>Russell</t>
  </si>
  <si>
    <t>South Hadley</t>
  </si>
  <si>
    <t>Southampton</t>
  </si>
  <si>
    <t>Southwick</t>
  </si>
  <si>
    <t>Springfield</t>
  </si>
  <si>
    <t>Tolland</t>
  </si>
  <si>
    <t>Wales</t>
  </si>
  <si>
    <t>Ware</t>
  </si>
  <si>
    <t>Westfield</t>
  </si>
  <si>
    <t>Westhampton</t>
  </si>
  <si>
    <t>West Springfield</t>
  </si>
  <si>
    <t>Wilbraham</t>
  </si>
  <si>
    <t>Williamsburg</t>
  </si>
  <si>
    <t>Worthington</t>
  </si>
  <si>
    <t>Bridge</t>
  </si>
  <si>
    <t>Culvert</t>
  </si>
  <si>
    <t>Intersection Improvement</t>
  </si>
  <si>
    <t>Roadway Improvement</t>
  </si>
  <si>
    <t>Bicycle/Pedestrian</t>
  </si>
  <si>
    <t>Project Type:</t>
  </si>
  <si>
    <t>MassDOT Design Status:</t>
  </si>
  <si>
    <t>SID #:</t>
  </si>
  <si>
    <t>Roadway Functional Class:</t>
  </si>
  <si>
    <t>Interstate</t>
  </si>
  <si>
    <t>Arterial</t>
  </si>
  <si>
    <t>Collector</t>
  </si>
  <si>
    <t>Local</t>
  </si>
  <si>
    <t>Yes</t>
  </si>
  <si>
    <t>No</t>
  </si>
  <si>
    <t>Is the project located primarily in an urban area?</t>
  </si>
  <si>
    <t>Year of ADT:</t>
  </si>
  <si>
    <t>Length (miles):</t>
  </si>
  <si>
    <t>Score</t>
  </si>
  <si>
    <t>LIVABILTY</t>
  </si>
  <si>
    <t>Design is consistent with complete streets policies. Complete Streets are designed and operated to enable safe access for all motorists, pedestrians, cyclists, and transit users. Applicant must provide supporting documentation that project is consistent with a locally adopted complete streets policy or is a direct recommendation from a completed planning study</t>
  </si>
  <si>
    <t>Select all criteria that apply to project.</t>
  </si>
  <si>
    <t>Provide plans illustrating facilities provided.</t>
  </si>
  <si>
    <t>MassDOT Project Development and Design Guide</t>
  </si>
  <si>
    <t>FHWA Livability in Transportation Guidebook</t>
  </si>
  <si>
    <t>Provides multi-modal access to a downtown, village center or employment center.</t>
  </si>
  <si>
    <t>Project proponent must provide plans illustrating facilities provided and information on the downtown or village district..</t>
  </si>
  <si>
    <t>Project proponent must provide plans illustrating facilities provided.</t>
  </si>
  <si>
    <t xml:space="preserve">  d</t>
  </si>
  <si>
    <t>Project serves a targeted development site (Priority Development Area identified in Valley Vision, rail station area, Chapter 40R or 43D or 43E District)</t>
  </si>
  <si>
    <t>Project proponent must provide map of project location, and identify project location in relation to identified targeted development site. Information on special districts should also be provided.</t>
  </si>
  <si>
    <t xml:space="preserve">  e</t>
  </si>
  <si>
    <t>Completes off-road bike and pedestrian network (copy of the most recent regional bicycle/trail map is attached.)</t>
  </si>
  <si>
    <t>Based on Regional Bicycle/Trail Map (provided) or the Regional Bike Linkages Map (proposed pending adoption)</t>
  </si>
  <si>
    <t>Does not provide any complete streets components – 0 points</t>
  </si>
  <si>
    <t>Does not provide any of the above measures – 0 points</t>
  </si>
  <si>
    <t>Project supports local zoning or other regulations that are supportive of smart growth – 0.5 point</t>
  </si>
  <si>
    <t>Project provides for bicycle or pedestrian access to or within a targeted development site – 0.5 point</t>
  </si>
  <si>
    <t>Project includes an off-road bike and pedestrian component as part of a road project or a community adopted bicycle sharing program – 2 points</t>
  </si>
  <si>
    <t>Project provides a connection to a regional bikeway/walkway – 1 point</t>
  </si>
  <si>
    <t>OCI rating greater than 85 or the project is an intersection improvement or off-road bicycle facility – 0 points</t>
  </si>
  <si>
    <t>Improves Efficiency, Reliability and Attractiveness of Public Transit</t>
  </si>
  <si>
    <t xml:space="preserve"> Select all criteria that apply to project.</t>
  </si>
  <si>
    <t>Identify affected bus service, design features, and/or ITS components</t>
  </si>
  <si>
    <t>Attach Functional Design Report or recent planning study.</t>
  </si>
  <si>
    <t xml:space="preserve"> </t>
  </si>
  <si>
    <t>Project increases fixed route bus transit service efficiency and attractiveness through design or ITS technology – 1 point</t>
  </si>
  <si>
    <t>Project provides new or improved linkages to adjacent existing or planned public transit stations/stops – 0.5 point</t>
  </si>
  <si>
    <t>Project prioritizes signals for transit vehicles – 1 points</t>
  </si>
  <si>
    <t>Project provides for a dedicated busway – 1 points</t>
  </si>
  <si>
    <t>Project provides for bus bump out – 0.5 point</t>
  </si>
  <si>
    <t>Does not reduce congestion – 0 points</t>
  </si>
  <si>
    <t>Cost/Point</t>
  </si>
  <si>
    <t xml:space="preserve">Encourages Development around Existing or Enhanced Infrastructure. </t>
  </si>
  <si>
    <t>Or</t>
  </si>
  <si>
    <t>Select only one</t>
  </si>
  <si>
    <t>Provide a site map illustrating the project and any related public water or sewer lines or village center.</t>
  </si>
  <si>
    <t>Prioritizes Transportation Investments that Support Land Use and Economic Development Goals</t>
  </si>
  <si>
    <t>Select if applicable</t>
  </si>
  <si>
    <t>Submit plan excerpts</t>
  </si>
  <si>
    <t>Provides service to a Transit Oriented District (TOD), Traditional Neighborhood District (TND), and Cluster or Open Space  Development District</t>
  </si>
  <si>
    <t>Submit plan excerpts referencing the appropriate district.</t>
  </si>
  <si>
    <t>Support  Mixed-Use Downtowns and Village Centers</t>
  </si>
  <si>
    <t>Identify the downtown</t>
  </si>
  <si>
    <t xml:space="preserve"> Improves intermodal accommodations/connections to transit (project enhances access, amenities, or service to an existing transit intermodal center or pulse point.)</t>
  </si>
  <si>
    <t>Include most recent PVTA route ridership data.</t>
  </si>
  <si>
    <t xml:space="preserve">  f</t>
  </si>
  <si>
    <t>Reduces Congestion on Freight Routes</t>
  </si>
  <si>
    <t>Attach Truck Count</t>
  </si>
  <si>
    <t>For rural areas, project is within a 1/4 mile radius of a village center. - 2 points</t>
  </si>
  <si>
    <t>The community will invest in the expansion of existing public water and sanitary sewer lines or install new infrastructure to compliment the project. - 2 points</t>
  </si>
  <si>
    <t>For rural areas, project is within a ½ mile radius of a village center – 1 point</t>
  </si>
  <si>
    <t>Public water and sanitary sewer lines  do not serve the project area. – 0 points</t>
  </si>
  <si>
    <t xml:space="preserve">Project serves an area that is identified in an existing or planned transit oriented development, traditional neighborhood development, cluster or open space development district in an adopted plan </t>
  </si>
  <si>
    <t>Project serves an existing or planned mixed use downtown or village center</t>
  </si>
  <si>
    <t>Meets or addresses criteria to a high degree – project enhances service for three or more transit routes– 4 points</t>
  </si>
  <si>
    <t>Meets or addresses criteria to a medium degree – project results in multiple upgrades for one or two transit routes – 2 points</t>
  </si>
  <si>
    <t>Meets or addresses criteria to a low degree - project enhances service for a single transit route – 1 points</t>
  </si>
  <si>
    <t xml:space="preserve">Does not meet or address criteria– 0 points  </t>
  </si>
  <si>
    <t>Project will reduce congestion on roadways with more than 5% trucks per day – 1 point</t>
  </si>
  <si>
    <t>Project implements a strategy identified in the State or Regional Freight Plan  – 1 point</t>
  </si>
  <si>
    <t>Reduces Number and Severity of Collisions</t>
  </si>
  <si>
    <t>Project includes ITS elements that will reduce crashes or adds/improves guardrails.</t>
  </si>
  <si>
    <t>Identify specific ITS components</t>
  </si>
  <si>
    <t>A roadway safety audit has been completed for the project.</t>
  </si>
  <si>
    <t xml:space="preserve">Submit RSA report </t>
  </si>
  <si>
    <t>Select one (if applicable)</t>
  </si>
  <si>
    <t>Submit report excerpts. Documented crashes per Million Entering Vehicles/Million Vehicle Miles</t>
  </si>
  <si>
    <t>Improves Emergency Response</t>
  </si>
  <si>
    <t>Attach EMS plan excerpts or other documents</t>
  </si>
  <si>
    <t>Project addresses a safety problem as identified in the PVPC “Top 100” High Crash Intersections Report, Top 25 High Crash Roadway Segments or is identified as a High Bicycle or Pedestrian Crash Cluster by MassDOT - 4 points</t>
  </si>
  <si>
    <t>The location has a crash rate greater than the state or district average. – 2 points</t>
  </si>
  <si>
    <t>Project is identified as an existing or planned priority emergency response route by one or more Local Public Agencies and is projected to decrease response times for EMS, fire, and police agencies – 2 points</t>
  </si>
  <si>
    <t>Project improves an evacuation route to, or in proximity to, an emergency support location – 2 points</t>
  </si>
  <si>
    <t>Preserves  Floodplains and Wetlands (310 CMR)</t>
  </si>
  <si>
    <t xml:space="preserve">Project is not located in a floodplain. </t>
  </si>
  <si>
    <t>Submit floodplain map.</t>
  </si>
  <si>
    <t>Project is not located in an existing wetland</t>
  </si>
  <si>
    <t>Promotes Green Infrastructure and Low Impact Development to Reduce Stormwater Impacts</t>
  </si>
  <si>
    <t>Project involves use of green infrastructure or low impact development (LID) best management practices (BMPs) to reduce stormwater impacts.  Eligible BMPs include:  rain gardens, green streets, tree box filters, bioretention areas, sheet flow runoff, permeable pavement, vegetated swales, engineered soils for expanded root growth, and measures to improve infiltration</t>
  </si>
  <si>
    <t>Identify best management practices</t>
  </si>
  <si>
    <t>Reduces Impervious Surfaces</t>
  </si>
  <si>
    <t>Project reduces impervious surface area, or reduces stormwater runoff discharge rate and volume, from pre-existing conditions.</t>
  </si>
  <si>
    <t>Identify design features</t>
  </si>
  <si>
    <t>Protects  or Enhances Environmental Assets</t>
  </si>
  <si>
    <t>Project will improve high priority regional environmental assets or enhance protection of Priority Protection Areas (PPAs) identified in Valley Vision.</t>
  </si>
  <si>
    <t>Identify affected assets from map</t>
  </si>
  <si>
    <t>Supports Brownfields Redevelopment</t>
  </si>
  <si>
    <t>Project serves a brownfield redevelopment site.</t>
  </si>
  <si>
    <t xml:space="preserve">Or </t>
  </si>
  <si>
    <t>Project helps to implement an adopted brownfield redevelopment plan</t>
  </si>
  <si>
    <t>Select one only, if applicable</t>
  </si>
  <si>
    <t>Supply map</t>
  </si>
  <si>
    <t xml:space="preserve"> Show CMAQ Analysis (PVPC). The level of improvement based on CMAQ analysis shall be considered in determining major and minor improvements.</t>
  </si>
  <si>
    <t xml:space="preserve">  g</t>
  </si>
  <si>
    <t>Select one only.</t>
  </si>
  <si>
    <t xml:space="preserve">  h</t>
  </si>
  <si>
    <t xml:space="preserve">   i</t>
  </si>
  <si>
    <t>Improves Fish and Wildlife Passage</t>
  </si>
  <si>
    <t>Project includes stream crossing or culvert improvements designed to improve fish and wildlife passage, in accordance with Massachusetts River and Stream Crossing standards</t>
  </si>
  <si>
    <t>MA Stream Crossings Handbook</t>
  </si>
  <si>
    <t>Identify design features in accordance with Massachusetts River and Stream Crossing Standards.</t>
  </si>
  <si>
    <t xml:space="preserve">   j</t>
  </si>
  <si>
    <t>Supports Green Communities</t>
  </si>
  <si>
    <t>Project is located in an approved Green Community, in  accordance with the MA Green Communities Act</t>
  </si>
  <si>
    <t>See MA Green Communities map</t>
  </si>
  <si>
    <t>Link to MA Green Communities Map</t>
  </si>
  <si>
    <t>Improves Storm Resilience</t>
  </si>
  <si>
    <t>The Project incorporates stormwater BMPs or implements improvements that meet National Pollutant Discharge Elimination System (NPDES) requirements – 2 points</t>
  </si>
  <si>
    <t>Document BMPs</t>
  </si>
  <si>
    <t>Project has no significant air quality impact – 0 points</t>
  </si>
  <si>
    <t>Project addresses a flooding problem or increases resilience of the transportation system to floods – 1 point</t>
  </si>
  <si>
    <t>Project improves storm flows by enlarging culverts or stream crossings, where there is demonstrated likelihood of extreme weather damage, while improving fish and wildlife passage – 2 points</t>
  </si>
  <si>
    <t>Enhances or and Preserves Greenways and Blueways</t>
  </si>
  <si>
    <t xml:space="preserve">Project is adjacent to, AND incorporates enhanced public access or trails or protection related to a designated National Scenic River (Westfield River), National  Blueway (Connecticut River), the Baystate Greenway, a National Scenic Trail, a National Recreation Trail, or regional greenway as identified in the Pioneer Valley Greenways Plan </t>
  </si>
  <si>
    <t xml:space="preserve"> Identify the designated greenway or blueway, and the public access or land to be protected</t>
  </si>
  <si>
    <t>Project improves the public’s direct access to identified municipal or state parks and/or open space</t>
  </si>
  <si>
    <t xml:space="preserve">Select if applicable </t>
  </si>
  <si>
    <t>Identify the park, and/or open space</t>
  </si>
  <si>
    <t>Identify the major employment center</t>
  </si>
  <si>
    <t>Preserves Historical and Cultural Resources</t>
  </si>
  <si>
    <t>Project itself involves preservation of property designated as a National Historic site or in National Historic District, or is a  Historical or Cultural resource as defined by state, local, or federal inventories.</t>
  </si>
  <si>
    <t xml:space="preserve"> Identify property and source of listing.</t>
  </si>
  <si>
    <t>Preserve Prime Agricultural Land</t>
  </si>
  <si>
    <t>Utilize aerial photos to identify lands in active agricultural production</t>
  </si>
  <si>
    <t>Provide Safe and Reliable Access to Education</t>
  </si>
  <si>
    <t>Safe Routes to Schools</t>
  </si>
  <si>
    <t>Identify the educational facility and the design elements</t>
  </si>
  <si>
    <t>Support Designated Scenic Byways</t>
  </si>
  <si>
    <t>Link to MA Scenic Byways Map</t>
  </si>
  <si>
    <t>Identify the recommendation and Corridor Management Plan</t>
  </si>
  <si>
    <t>Improve Network Wayfinding/Retro-reflectivity</t>
  </si>
  <si>
    <t>Project makes financial contribution to farmland preservation fund to mitigate impacts to active farmland</t>
  </si>
  <si>
    <t>Project includes design elements to improve safety and/or access (regardless of mode) to an existing or planned educational facility (sidewalks, traffic calming measures, crosswalk signals)</t>
  </si>
  <si>
    <t>Project helps to implement an accepted Safe Route to School or the recommendations of a Safe Route to School study</t>
  </si>
  <si>
    <t>Project implements a recommendation of a Corridor Management Plan for a designated National or State Scenic Byway</t>
  </si>
  <si>
    <t>No proposed ITS equipment  – 0 points</t>
  </si>
  <si>
    <t>Project includes improved wayfinding signage – 1 point</t>
  </si>
  <si>
    <t>Project upgrades existing signs to meet current retro-reflectivity standards – 1 point</t>
  </si>
  <si>
    <t xml:space="preserve">Improves traffic flow as identified by an identified ITS strategy for the municipality or state </t>
  </si>
  <si>
    <t>Implements ITS strategies other than traffic signal operations</t>
  </si>
  <si>
    <t>Project is located within one or more identified Environmental Justice (EJ) Areas, has no adverse impacts projected, and will reduce travel time to work</t>
  </si>
  <si>
    <t>Identify project on EJ map</t>
  </si>
  <si>
    <t>Improve Transit or pedestrian connections for EJ Populations</t>
  </si>
  <si>
    <t>Reduce Burdens on EJ Areas</t>
  </si>
  <si>
    <t>Project provides no improvement in transit or pedestrian access or is not in an environmental justice area – 0 points</t>
  </si>
  <si>
    <t>Project creates a burden or negative impact in identified EJ Area</t>
  </si>
  <si>
    <t>MassDOT Project Name:</t>
  </si>
  <si>
    <t>Project will not decrease the amount of adjacent farmland in active agricultural production</t>
  </si>
  <si>
    <t>Improves Access to Parks and Open Space</t>
  </si>
  <si>
    <t>Length of Time Project has been in queue for TIP funding</t>
  </si>
  <si>
    <t>&lt; 3 years - 0 points</t>
  </si>
  <si>
    <t>3 - 5 years - 0.5 points</t>
  </si>
  <si>
    <t>&gt; 5 years - 1 point</t>
  </si>
  <si>
    <t>Select Only One</t>
  </si>
  <si>
    <t>Length of time calculated from date of the first TEC review for the project</t>
  </si>
  <si>
    <t>b</t>
  </si>
  <si>
    <t>Reduce and Limit Disproportionate Impacts on EJ  Communities</t>
  </si>
  <si>
    <t>Project is located within one or more identified Title VI Areas, has no adverse impacts projected, and will reduce travel time to work</t>
  </si>
  <si>
    <t>c</t>
  </si>
  <si>
    <t>d</t>
  </si>
  <si>
    <t>e</t>
  </si>
  <si>
    <t>f</t>
  </si>
  <si>
    <t>Project creates a burden or negative impact in identified Title VI Area</t>
  </si>
  <si>
    <t>Improve Transit or pedestrian connections for Title VI Populations</t>
  </si>
  <si>
    <t>Project is located within half-mile buffer of, or affects, an environmental justice area and will provide new transit or pedestrian access – 1 points</t>
  </si>
  <si>
    <t>Project is located within half-mile buffer of, or affects, an environmental justice area and will provide improved transit or pedestrian access – 0.5 points</t>
  </si>
  <si>
    <t>Identify project on Title VI map</t>
  </si>
  <si>
    <t>Project is located within half-mile buffer of, or affects, a Title VI area and will provide improved transit or pedestrian access – 0.5 points</t>
  </si>
  <si>
    <t>Project provides no improvement in transit or pedestrian access or is not in a Title VI area – 0 points</t>
  </si>
  <si>
    <t>Reduce and Limit Disproportionate Impacts on Title VI Communities</t>
  </si>
  <si>
    <t>MEPA:</t>
  </si>
  <si>
    <t>ENF Required</t>
  </si>
  <si>
    <t>EIR Required</t>
  </si>
  <si>
    <t>Not Triggered</t>
  </si>
  <si>
    <t>MEPA  Status:</t>
  </si>
  <si>
    <t>Complete</t>
  </si>
  <si>
    <t>Filed - Awaiting Approval</t>
  </si>
  <si>
    <t>Not Filed</t>
  </si>
  <si>
    <t>Est. Ad Date:</t>
  </si>
  <si>
    <r>
      <t xml:space="preserve">Project provides an </t>
    </r>
    <r>
      <rPr>
        <sz val="9"/>
        <rFont val="Times New Roman"/>
        <family val="1"/>
      </rPr>
      <t>important</t>
    </r>
    <r>
      <rPr>
        <sz val="9"/>
        <color indexed="8"/>
        <rFont val="Times New Roman"/>
        <family val="1"/>
      </rPr>
      <t xml:space="preserve"> link or component of the region’s off-road bicycle and pedestrian network – 3 points</t>
    </r>
  </si>
  <si>
    <t>Select if applicable.</t>
  </si>
  <si>
    <t>Project serves an area that is targeted as a Priority Protection Area (PPA) in Valley Vision Map - (-1 point)</t>
  </si>
  <si>
    <t>Select one if applicable</t>
  </si>
  <si>
    <t>Attach completed analysis</t>
  </si>
  <si>
    <t>k</t>
  </si>
  <si>
    <t>Year initiated:</t>
  </si>
  <si>
    <t>Project is located within 0.25 miles of a sensitive receptor - 1 point</t>
  </si>
  <si>
    <t>Project is located within 0.5 miles of a sensitive receptor - 1 point</t>
  </si>
  <si>
    <t>Based on most recent regional CMP data and PVPC Congestion Map</t>
  </si>
  <si>
    <r>
      <t xml:space="preserve"> </t>
    </r>
    <r>
      <rPr>
        <sz val="9"/>
        <rFont val="Times New Roman"/>
        <family val="1"/>
      </rPr>
      <t>In a Congestion Management Process Identified Area as identified on the latest version of the CMP Reliability Map</t>
    </r>
  </si>
  <si>
    <t>Project mostly serves (&gt; 50%) a targeted development site – 1 points</t>
  </si>
  <si>
    <t>Project partly serves (25 - 50%) a targeted development site – 0.5 point</t>
  </si>
  <si>
    <t>The location has a history of lane departure crashes as defined in the Regional Safety Compass and the project will remove hazardous objects such as utility poles and trees from the roadside – 4 points</t>
  </si>
  <si>
    <t>The location has a history of lane departure crashes as defined in the Regional Safety Compass and the project will install rumble strips, improve visibility through enhanced edge lines, or enhance pavement to improve skid resistance – 2 points</t>
  </si>
  <si>
    <t>Promotes a Safe and Accessible Pedestrian and Bicycle Environment through amenities such as bike racks, lockers, off-road bike lanes, connections to bike paths, bike-sharing infrastructure, new street furniture, wayfinding signs, public transit shelters, refuge / traversable landscape islands or other items as approved by the TIP Subcommittee.</t>
  </si>
  <si>
    <t xml:space="preserve"> Select one (if applicable)</t>
  </si>
  <si>
    <t>Identify the amenities</t>
  </si>
  <si>
    <r>
      <t>Project serves an area that is targeted as a Priority Development Area (PDA) in Valley Vision Map –</t>
    </r>
    <r>
      <rPr>
        <sz val="9"/>
        <rFont val="Times New Roman"/>
        <family val="1"/>
      </rPr>
      <t xml:space="preserve"> 1 point</t>
    </r>
  </si>
  <si>
    <t xml:space="preserve">      Project adds 1 amenity - 1 point</t>
  </si>
  <si>
    <t>Signal equipment upgrades, adaptive signal controls and coordination with adjacent signals, roundabout, geometric improvements, adds turn lanes, improves alignment, improves sight distance.</t>
  </si>
  <si>
    <t xml:space="preserve">Select all criteria that apply to project. </t>
  </si>
  <si>
    <t xml:space="preserve">     FHWA TDM </t>
  </si>
  <si>
    <t>Improves Air Quality: CMAQ Consultation Required.  Major improvements include projects that demonstrate significant reduction in single occupant vehicles.  Minor improvements include reductions in vehicle idling.</t>
  </si>
  <si>
    <t>CMAQ analysis show's an increase in CO2, VOC or NOX – (-1) points</t>
  </si>
  <si>
    <t>Project will serve an existing or planned area identified as a major employment center in the Comprehensive Economic Development Strategy (CEDS) for the region. 2013 CEDS - 2 points</t>
  </si>
  <si>
    <t>Carbon Reduction Program</t>
  </si>
  <si>
    <t>Replaces street lights or traffic control devices with energy efficient alternatives</t>
  </si>
  <si>
    <t>l</t>
  </si>
  <si>
    <t>Project Improves Habitat Connectivity</t>
  </si>
  <si>
    <t>Project includes environmental mitigation to improve public safety and reduce vehicle-caused wildlife mortality while maintaining habitat connectivity - 1 point</t>
  </si>
  <si>
    <t>Construction of Rest Areas</t>
  </si>
  <si>
    <t>Construction or reconstruction of roadside rest areas, including sanitary and water facilities</t>
  </si>
  <si>
    <t>Identify location</t>
  </si>
  <si>
    <t>g</t>
  </si>
  <si>
    <t>Project has a documented public involvement process with an impacted underserved community (above and beyond the MassDOt 25% public hearing)</t>
  </si>
  <si>
    <t>Identify process</t>
  </si>
  <si>
    <t>Project is located within half-mile buffer of, or affects, a Title VI area and will provide new transit or pedestrian access – 1 points</t>
  </si>
  <si>
    <t>Reduce Burdens on Title VI Areas</t>
  </si>
  <si>
    <t>Public Involvement with Impacted Underserved Communities</t>
  </si>
  <si>
    <t>Identify equipment</t>
  </si>
  <si>
    <t xml:space="preserve">Project is adjacent to documented affordable housing  - 1 point </t>
  </si>
  <si>
    <t>Improves Access to Sensitive Receptors such as: Daycare, Hospital, Senior Centers, or other facilities as defined by the TIP Subcommittee</t>
  </si>
  <si>
    <t>Improves connectivity to existing bus stops for downtown or village center - 1 point</t>
  </si>
  <si>
    <t xml:space="preserve">Improves intersection operations and flow along a transportation corridor of at least a half mile in length </t>
  </si>
  <si>
    <r>
      <rPr>
        <sz val="7"/>
        <rFont val="Times New Roman"/>
        <family val="1"/>
      </rPr>
      <t xml:space="preserve"> </t>
    </r>
    <r>
      <rPr>
        <sz val="9"/>
        <rFont val="Times New Roman"/>
        <family val="1"/>
      </rPr>
      <t>Meets or addresses criteria to a medium degree  - improves at least one locations with multiple upgrades – 4 points</t>
    </r>
  </si>
  <si>
    <t>Project will reduce congestion at a location of Severe Unreliability – 7 points</t>
  </si>
  <si>
    <t>Project will reduce congestion at a location of Serious Unreliability – 5 points</t>
  </si>
  <si>
    <t>Project will reduce congestion at a location of Moderate Unreliability – 2.5 points</t>
  </si>
  <si>
    <t>Project is defined to be in a Reliable area or location is not monitored – 0 points</t>
  </si>
  <si>
    <t>Enhance non motorized transportation</t>
  </si>
  <si>
    <t>Project is included in the communities Complete Streets Priority Plan“– 3 points</t>
  </si>
  <si>
    <t>Project implements complete streets components consistent with MassDOT policies. – 1 points</t>
  </si>
  <si>
    <t>Provides continuous bicycle access (i.e. bike lanes or bike path) to  a downtown or center – 0.5 point</t>
  </si>
  <si>
    <t>Provides pedestrian access to  a downtown or center – 0.5 point</t>
  </si>
  <si>
    <t>Does not provide multimodal access to a downtown or village center – 0 points</t>
  </si>
  <si>
    <t>Project completes a known gap in the bicycle or pedestrian network – 1point</t>
  </si>
  <si>
    <t xml:space="preserve">Project implements a transportation demand management (TDM) strategy – 1 point - </t>
  </si>
  <si>
    <t>Improves existing peak hour level of service (LOS) at a single intersection</t>
  </si>
  <si>
    <t>Source data indicates project improves a location that operates at LOS F to an LOS of D in an urban area or a LOS E to LOS D in a rural area – 6 points</t>
  </si>
  <si>
    <t>Source data indicates project improves a location that operates at LOS E to a LOS D in an urban or a rural area – 5 points</t>
  </si>
  <si>
    <t>Source data indicates project improves a location that operates at LOS D to LOS C in an urban or rural area – 3 points</t>
  </si>
  <si>
    <r>
      <t xml:space="preserve">Reduces traffic congestion </t>
    </r>
    <r>
      <rPr>
        <strike/>
        <sz val="9"/>
        <rFont val="Times New Roman"/>
        <family val="1"/>
      </rPr>
      <t xml:space="preserve"> </t>
    </r>
    <r>
      <rPr>
        <sz val="9"/>
        <rFont val="Times New Roman"/>
        <family val="1"/>
      </rPr>
      <t>at locations not included in the CMP or Top Bottlenecks Reports</t>
    </r>
  </si>
  <si>
    <t>Reduces congestion to a high degree – project significantly improves traffic flow by adding vehicle storage, needed turn lanes and access management at three or more locations  – 5 points</t>
  </si>
  <si>
    <r>
      <t xml:space="preserve">Reduces congestion to a medium degree – project improves vehicle storage, installs exclusive turn lanes as warranted, improves access management at two or more </t>
    </r>
    <r>
      <rPr>
        <strike/>
        <sz val="9"/>
        <rFont val="Times New Roman"/>
        <family val="1"/>
      </rPr>
      <t>than two</t>
    </r>
    <r>
      <rPr>
        <sz val="9"/>
        <rFont val="Times New Roman"/>
        <family val="1"/>
      </rPr>
      <t xml:space="preserve"> locations– 3 points</t>
    </r>
  </si>
  <si>
    <t>Reduces congestion to a low degree – provides modest improvements such as signal retiming, lane striping, upgraded detection, turn restrictions, or access management upgrades at a single location – 1 points</t>
  </si>
  <si>
    <t>Project adds more than 3 amenities - 4 points</t>
  </si>
  <si>
    <t>Project adds 2 or 3 amenities - 2 points</t>
  </si>
  <si>
    <t xml:space="preserve"> Analysis show's a reduction in CO2, NOX and/or VOC of less than 25% – 0.5 point</t>
  </si>
  <si>
    <t>Analysis show's a reduction in CO2, NOX and/or VOC by  25% – 2 point</t>
  </si>
  <si>
    <r>
      <rPr>
        <sz val="7"/>
        <rFont val="Times New Roman"/>
        <family val="1"/>
      </rPr>
      <t xml:space="preserve"> </t>
    </r>
    <r>
      <rPr>
        <sz val="9"/>
        <rFont val="Times New Roman"/>
        <family val="1"/>
      </rPr>
      <t>Project includes permanent ITS or traffic monitoring equipment  (e.g. variable message signs) –1 points</t>
    </r>
  </si>
  <si>
    <t>Improves Connections between Housing and Employment, Service Facility or Retail Establishment</t>
  </si>
  <si>
    <t>h</t>
  </si>
  <si>
    <t>i</t>
  </si>
  <si>
    <t>j</t>
  </si>
  <si>
    <t>INSERT 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</si>
</sst>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9"/>
      <color indexed="8"/>
      <name val="Times New Roman"/>
      <family val="1"/>
    </font>
    <font>
      <sz val="9"/>
      <name val="Times New Roman"/>
      <family val="1"/>
    </font>
    <font>
      <sz val="11"/>
      <color theme="1"/>
      <name val="Calibri"/>
      <family val="2"/>
      <scheme val="minor"/>
    </font>
    <font>
      <u/>
      <sz val="11"/>
      <color theme="10"/>
      <name val="Calibri"/>
      <family val="2"/>
    </font>
    <font>
      <b/>
      <sz val="11"/>
      <color theme="1"/>
      <name val="Calibri"/>
      <family val="2"/>
      <scheme val="minor"/>
    </font>
    <font>
      <b/>
      <sz val="9"/>
      <color theme="1"/>
      <name val="Times New Roman"/>
      <family val="1"/>
    </font>
    <font>
      <sz val="9"/>
      <color theme="1"/>
      <name val="Times New Roman"/>
      <family val="1"/>
    </font>
    <font>
      <b/>
      <sz val="14"/>
      <color theme="1"/>
      <name val="Calibri"/>
      <family val="2"/>
    </font>
    <font>
      <sz val="14"/>
      <color theme="1"/>
      <name val="Calibri"/>
      <family val="2"/>
    </font>
    <font>
      <u/>
      <sz val="9"/>
      <color theme="10"/>
      <name val="Calibri"/>
      <family val="2"/>
    </font>
    <font>
      <sz val="9"/>
      <color rgb="FF000000"/>
      <name val="Times New Roman"/>
      <family val="1"/>
    </font>
    <font>
      <b/>
      <sz val="11"/>
      <color rgb="FFFF0000"/>
      <name val="Calibri"/>
      <family val="2"/>
      <scheme val="minor"/>
    </font>
    <font>
      <sz val="9"/>
      <color theme="1"/>
      <name val="Symbol"/>
      <family val="1"/>
      <charset val="2"/>
    </font>
    <font>
      <sz val="9"/>
      <color rgb="FF00B050"/>
      <name val="Times New Roman"/>
      <family val="1"/>
    </font>
    <font>
      <b/>
      <sz val="11"/>
      <name val="Calibri"/>
      <family val="2"/>
      <scheme val="minor"/>
    </font>
    <font>
      <sz val="11"/>
      <name val="Calibri"/>
      <family val="2"/>
      <scheme val="minor"/>
    </font>
    <font>
      <sz val="9"/>
      <color rgb="FFFF0000"/>
      <name val="Times New Roman"/>
      <family val="1"/>
    </font>
    <font>
      <b/>
      <sz val="9"/>
      <name val="Times New Roman"/>
      <family val="1"/>
    </font>
    <font>
      <sz val="7"/>
      <name val="Times New Roman"/>
      <family val="1"/>
    </font>
    <font>
      <strike/>
      <sz val="9"/>
      <name val="Times New Roman"/>
      <family val="1"/>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72">
    <xf numFmtId="0" fontId="0" fillId="0" borderId="0" xfId="0"/>
    <xf numFmtId="0" fontId="6" fillId="0" borderId="1" xfId="0" applyFont="1" applyBorder="1" applyAlignment="1">
      <alignment vertical="top" wrapText="1"/>
    </xf>
    <xf numFmtId="0" fontId="6" fillId="0" borderId="2"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left" vertical="top" wrapText="1" indent="2"/>
    </xf>
    <xf numFmtId="0" fontId="7" fillId="0" borderId="6" xfId="0" applyFont="1" applyBorder="1" applyAlignment="1">
      <alignment horizontal="left" vertical="top" wrapText="1" indent="2"/>
    </xf>
    <xf numFmtId="0" fontId="6" fillId="0" borderId="3" xfId="0" applyFont="1" applyBorder="1" applyAlignment="1">
      <alignment horizontal="center" vertical="top" wrapText="1"/>
    </xf>
    <xf numFmtId="0" fontId="6" fillId="0" borderId="4" xfId="0" applyFont="1" applyBorder="1" applyAlignment="1">
      <alignment vertical="top"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vertical="top" wrapText="1"/>
    </xf>
    <xf numFmtId="0" fontId="6" fillId="0" borderId="2" xfId="0" applyFont="1" applyBorder="1" applyAlignment="1">
      <alignment horizontal="right" vertical="top" wrapText="1"/>
    </xf>
    <xf numFmtId="9" fontId="0" fillId="0" borderId="0" xfId="0" applyNumberFormat="1" applyAlignment="1">
      <alignment horizontal="center"/>
    </xf>
    <xf numFmtId="0" fontId="0" fillId="0" borderId="0" xfId="0" applyAlignment="1">
      <alignment horizontal="center"/>
    </xf>
    <xf numFmtId="0" fontId="5" fillId="0" borderId="0" xfId="0" applyFont="1" applyProtection="1">
      <protection locked="0"/>
    </xf>
    <xf numFmtId="0" fontId="0" fillId="0" borderId="9" xfId="0" applyBorder="1" applyProtection="1">
      <protection locked="0"/>
    </xf>
    <xf numFmtId="0" fontId="5" fillId="0" borderId="0" xfId="0" applyFont="1" applyAlignment="1" applyProtection="1">
      <alignment horizontal="right"/>
      <protection locked="0"/>
    </xf>
    <xf numFmtId="0" fontId="0" fillId="0" borderId="0" xfId="0" applyProtection="1">
      <protection locked="0"/>
    </xf>
    <xf numFmtId="0" fontId="5" fillId="0" borderId="0" xfId="0" applyFont="1" applyAlignment="1" applyProtection="1">
      <alignment horizontal="left"/>
      <protection locked="0"/>
    </xf>
    <xf numFmtId="0" fontId="0" fillId="0" borderId="9" xfId="0" applyBorder="1" applyAlignment="1" applyProtection="1">
      <alignment horizontal="center"/>
      <protection locked="0"/>
    </xf>
    <xf numFmtId="2" fontId="0" fillId="0" borderId="9" xfId="0" applyNumberFormat="1" applyBorder="1" applyAlignment="1" applyProtection="1">
      <alignment horizontal="center"/>
      <protection locked="0"/>
    </xf>
    <xf numFmtId="0" fontId="0" fillId="0" borderId="0" xfId="0" applyAlignment="1" applyProtection="1">
      <alignment horizontal="center"/>
      <protection locked="0"/>
    </xf>
    <xf numFmtId="2" fontId="0" fillId="0" borderId="0" xfId="0" applyNumberFormat="1" applyAlignment="1" applyProtection="1">
      <alignment horizontal="center"/>
      <protection locked="0"/>
    </xf>
    <xf numFmtId="0" fontId="8" fillId="0" borderId="7" xfId="0" applyFont="1" applyBorder="1" applyAlignment="1" applyProtection="1">
      <alignment horizontal="center" vertical="top"/>
      <protection locked="0"/>
    </xf>
    <xf numFmtId="0" fontId="8" fillId="0" borderId="10" xfId="0" applyFont="1" applyBorder="1" applyAlignment="1" applyProtection="1">
      <alignment vertical="top"/>
      <protection locked="0"/>
    </xf>
    <xf numFmtId="0" fontId="9" fillId="0" borderId="10" xfId="0" applyFont="1" applyBorder="1" applyProtection="1">
      <protection locked="0"/>
    </xf>
    <xf numFmtId="0" fontId="9" fillId="0" borderId="11" xfId="0" applyFont="1" applyBorder="1" applyProtection="1">
      <protection locked="0"/>
    </xf>
    <xf numFmtId="0" fontId="8" fillId="0" borderId="11" xfId="0" applyFont="1" applyBorder="1" applyAlignment="1" applyProtection="1">
      <alignment horizontal="center"/>
      <protection locked="0"/>
    </xf>
    <xf numFmtId="0" fontId="9" fillId="0" borderId="1" xfId="0" applyFont="1" applyBorder="1" applyAlignment="1" applyProtection="1">
      <alignment horizontal="center" vertical="top"/>
      <protection locked="0"/>
    </xf>
    <xf numFmtId="0" fontId="9" fillId="0" borderId="12" xfId="0" applyFont="1" applyBorder="1" applyProtection="1">
      <protection locked="0"/>
    </xf>
    <xf numFmtId="0" fontId="9" fillId="0" borderId="0" xfId="0" applyFont="1" applyProtection="1">
      <protection locked="0"/>
    </xf>
    <xf numFmtId="0" fontId="9" fillId="0" borderId="5" xfId="0" applyFont="1" applyBorder="1" applyProtection="1">
      <protection locked="0"/>
    </xf>
    <xf numFmtId="0" fontId="8" fillId="0" borderId="13" xfId="0" applyFont="1" applyBorder="1" applyAlignment="1" applyProtection="1">
      <alignment vertical="top"/>
      <protection locked="0"/>
    </xf>
    <xf numFmtId="0" fontId="8" fillId="0" borderId="12" xfId="0" applyFont="1" applyBorder="1" applyAlignment="1" applyProtection="1">
      <alignment horizontal="right"/>
      <protection locked="0"/>
    </xf>
    <xf numFmtId="0" fontId="8" fillId="0" borderId="11" xfId="0" applyFont="1" applyBorder="1" applyAlignment="1" applyProtection="1">
      <alignment horizontal="right"/>
      <protection locked="0"/>
    </xf>
    <xf numFmtId="0" fontId="8" fillId="0" borderId="12" xfId="0" applyFont="1" applyBorder="1" applyAlignment="1" applyProtection="1">
      <alignment horizontal="left"/>
      <protection locked="0"/>
    </xf>
    <xf numFmtId="0" fontId="0" fillId="0" borderId="9" xfId="0" applyBorder="1"/>
    <xf numFmtId="0" fontId="0" fillId="0" borderId="9" xfId="0" applyBorder="1" applyAlignment="1">
      <alignment horizontal="right"/>
    </xf>
    <xf numFmtId="2" fontId="0" fillId="0" borderId="9" xfId="0" applyNumberFormat="1" applyBorder="1" applyAlignment="1">
      <alignment horizontal="right"/>
    </xf>
    <xf numFmtId="0" fontId="7" fillId="0" borderId="14" xfId="0" applyFont="1" applyBorder="1" applyAlignment="1">
      <alignment vertical="top" wrapText="1"/>
    </xf>
    <xf numFmtId="0" fontId="4" fillId="0" borderId="6" xfId="2" applyBorder="1" applyAlignment="1" applyProtection="1">
      <alignment vertical="top" wrapText="1"/>
    </xf>
    <xf numFmtId="0" fontId="0" fillId="0" borderId="6" xfId="0" applyBorder="1" applyAlignment="1">
      <alignment vertical="top" wrapText="1"/>
    </xf>
    <xf numFmtId="0" fontId="7" fillId="0" borderId="5" xfId="0" applyFont="1" applyBorder="1" applyAlignment="1">
      <alignment vertical="top" wrapText="1"/>
    </xf>
    <xf numFmtId="0" fontId="10" fillId="0" borderId="5" xfId="2" applyFont="1" applyBorder="1" applyAlignment="1" applyProtection="1">
      <alignment vertical="top" wrapText="1"/>
    </xf>
    <xf numFmtId="0" fontId="7" fillId="0" borderId="6" xfId="0" applyFont="1" applyBorder="1" applyAlignment="1">
      <alignment horizontal="center" vertical="top" wrapText="1"/>
    </xf>
    <xf numFmtId="0" fontId="7" fillId="0" borderId="11" xfId="0" applyFont="1" applyBorder="1" applyAlignment="1">
      <alignment vertical="top" wrapText="1"/>
    </xf>
    <xf numFmtId="0" fontId="7" fillId="0" borderId="6" xfId="0" applyFont="1" applyBorder="1" applyAlignment="1">
      <alignment vertical="top" wrapText="1"/>
    </xf>
    <xf numFmtId="0" fontId="7" fillId="0" borderId="11" xfId="0" applyFont="1" applyBorder="1" applyAlignment="1">
      <alignment horizontal="center" vertical="top" wrapText="1"/>
    </xf>
    <xf numFmtId="0" fontId="7" fillId="0" borderId="11" xfId="0" applyFont="1" applyBorder="1" applyAlignment="1">
      <alignment horizontal="right" vertical="top" wrapText="1"/>
    </xf>
    <xf numFmtId="0" fontId="7" fillId="0" borderId="6" xfId="0" applyFont="1" applyBorder="1" applyAlignment="1">
      <alignment horizontal="right" vertical="top" wrapText="1"/>
    </xf>
    <xf numFmtId="0" fontId="7" fillId="0" borderId="3" xfId="0" applyFont="1" applyBorder="1" applyAlignment="1">
      <alignment horizontal="right" vertical="top" wrapText="1"/>
    </xf>
    <xf numFmtId="0" fontId="7" fillId="0" borderId="7" xfId="0" applyFont="1" applyBorder="1" applyAlignment="1">
      <alignment vertical="top" wrapText="1"/>
    </xf>
    <xf numFmtId="0" fontId="6" fillId="0" borderId="5" xfId="0" applyFont="1" applyBorder="1" applyAlignment="1">
      <alignment vertical="top" wrapText="1"/>
    </xf>
    <xf numFmtId="0" fontId="10" fillId="0" borderId="6" xfId="2" applyFont="1" applyBorder="1" applyAlignment="1" applyProtection="1">
      <alignment vertical="top" wrapText="1"/>
    </xf>
    <xf numFmtId="0" fontId="7" fillId="0" borderId="1" xfId="0" applyFont="1" applyBorder="1" applyAlignment="1">
      <alignment horizontal="left" vertical="top" wrapText="1" indent="2"/>
    </xf>
    <xf numFmtId="0" fontId="10" fillId="0" borderId="6" xfId="2" applyFont="1" applyBorder="1" applyAlignment="1" applyProtection="1">
      <alignment horizontal="left" vertical="top" wrapText="1" indent="2"/>
    </xf>
    <xf numFmtId="0" fontId="7" fillId="0" borderId="15" xfId="0" applyFont="1" applyBorder="1" applyAlignment="1">
      <alignment horizontal="left" vertical="top" wrapText="1" indent="2"/>
    </xf>
    <xf numFmtId="0" fontId="7" fillId="0" borderId="16" xfId="0" applyFont="1" applyBorder="1" applyAlignment="1">
      <alignment horizontal="left" vertical="top" wrapText="1" indent="2"/>
    </xf>
    <xf numFmtId="0" fontId="7" fillId="0" borderId="17" xfId="0" applyFont="1" applyBorder="1" applyAlignment="1">
      <alignment horizontal="left" vertical="top" wrapText="1" indent="2"/>
    </xf>
    <xf numFmtId="0" fontId="7" fillId="0" borderId="18" xfId="0" applyFont="1" applyBorder="1" applyAlignment="1">
      <alignment horizontal="left" vertical="top" wrapText="1" indent="2"/>
    </xf>
    <xf numFmtId="0" fontId="11" fillId="0" borderId="15" xfId="0" applyFont="1" applyBorder="1" applyAlignment="1">
      <alignment horizontal="left" vertical="top" wrapText="1" indent="2"/>
    </xf>
    <xf numFmtId="0" fontId="11" fillId="0" borderId="16" xfId="0" applyFont="1" applyBorder="1" applyAlignment="1">
      <alignment horizontal="left" vertical="top" wrapText="1" indent="2"/>
    </xf>
    <xf numFmtId="0" fontId="11" fillId="0" borderId="17" xfId="0" applyFont="1" applyBorder="1" applyAlignment="1">
      <alignment horizontal="left" vertical="top" wrapText="1" indent="2"/>
    </xf>
    <xf numFmtId="0" fontId="7" fillId="0" borderId="19" xfId="0" applyFont="1" applyBorder="1" applyAlignment="1">
      <alignment horizontal="left" vertical="top" wrapText="1" indent="2"/>
    </xf>
    <xf numFmtId="0" fontId="7" fillId="0" borderId="20" xfId="0" applyFont="1" applyBorder="1" applyAlignment="1">
      <alignment horizontal="left" vertical="top" wrapText="1" indent="2"/>
    </xf>
    <xf numFmtId="0" fontId="0" fillId="0" borderId="0" xfId="0" applyAlignment="1">
      <alignment horizontal="right"/>
    </xf>
    <xf numFmtId="2" fontId="0" fillId="0" borderId="0" xfId="0" applyNumberFormat="1" applyAlignment="1">
      <alignment horizontal="right"/>
    </xf>
    <xf numFmtId="0" fontId="12" fillId="0" borderId="0" xfId="0" applyFont="1" applyAlignment="1" applyProtection="1">
      <alignment horizontal="left"/>
      <protection locked="0"/>
    </xf>
    <xf numFmtId="0" fontId="15" fillId="0" borderId="0" xfId="0" applyFont="1" applyAlignment="1" applyProtection="1">
      <alignment horizontal="left"/>
      <protection locked="0"/>
    </xf>
    <xf numFmtId="0" fontId="16" fillId="0" borderId="9" xfId="0" applyFont="1" applyBorder="1"/>
    <xf numFmtId="0" fontId="15" fillId="0" borderId="0" xfId="0" applyFont="1" applyAlignment="1" applyProtection="1">
      <alignment horizontal="right"/>
      <protection locked="0"/>
    </xf>
    <xf numFmtId="0" fontId="16" fillId="0" borderId="0" xfId="0" applyFont="1" applyProtection="1">
      <protection locked="0"/>
    </xf>
    <xf numFmtId="9" fontId="16" fillId="0" borderId="9" xfId="0" applyNumberFormat="1" applyFont="1" applyBorder="1" applyProtection="1">
      <protection locked="0"/>
    </xf>
    <xf numFmtId="0" fontId="16" fillId="0" borderId="0" xfId="0" applyFont="1"/>
    <xf numFmtId="0" fontId="16" fillId="0" borderId="0" xfId="0" applyFont="1" applyAlignment="1" applyProtection="1">
      <alignment horizontal="center"/>
      <protection locked="0"/>
    </xf>
    <xf numFmtId="2" fontId="16" fillId="0" borderId="0" xfId="0" applyNumberFormat="1" applyFont="1" applyAlignment="1">
      <alignment horizontal="right"/>
    </xf>
    <xf numFmtId="0" fontId="16" fillId="0" borderId="9" xfId="0" applyFont="1" applyBorder="1" applyAlignment="1">
      <alignment horizontal="right"/>
    </xf>
    <xf numFmtId="0" fontId="1" fillId="0" borderId="15" xfId="0" applyFont="1" applyBorder="1" applyAlignment="1">
      <alignment horizontal="left" vertical="top" wrapText="1" indent="2"/>
    </xf>
    <xf numFmtId="0" fontId="1" fillId="0" borderId="21" xfId="0" applyFont="1" applyBorder="1" applyAlignment="1">
      <alignment horizontal="left" vertical="top" wrapText="1" indent="2"/>
    </xf>
    <xf numFmtId="0" fontId="2" fillId="0" borderId="18" xfId="0" applyFont="1" applyBorder="1" applyAlignment="1">
      <alignment horizontal="left" vertical="top" wrapText="1" indent="2"/>
    </xf>
    <xf numFmtId="0" fontId="2" fillId="0" borderId="16" xfId="0" applyFont="1" applyBorder="1" applyAlignment="1">
      <alignment horizontal="left" vertical="top" wrapText="1" indent="2"/>
    </xf>
    <xf numFmtId="0" fontId="2" fillId="0" borderId="15" xfId="0" applyFont="1" applyBorder="1" applyAlignment="1">
      <alignment horizontal="left" vertical="top" wrapText="1" indent="2"/>
    </xf>
    <xf numFmtId="0" fontId="2" fillId="0" borderId="17" xfId="0" applyFont="1" applyBorder="1" applyAlignment="1">
      <alignment horizontal="left" vertical="top" wrapText="1" indent="2"/>
    </xf>
    <xf numFmtId="0" fontId="4" fillId="0" borderId="0" xfId="2" applyAlignment="1" applyProtection="1"/>
    <xf numFmtId="0" fontId="17" fillId="0" borderId="1" xfId="0" applyFont="1" applyBorder="1" applyAlignment="1">
      <alignment horizontal="center" vertical="top" wrapText="1"/>
    </xf>
    <xf numFmtId="0" fontId="17" fillId="0" borderId="4" xfId="0" applyFont="1" applyBorder="1" applyAlignment="1">
      <alignment horizontal="center" vertical="top" wrapText="1"/>
    </xf>
    <xf numFmtId="0" fontId="17" fillId="0" borderId="4" xfId="0" applyFont="1" applyBorder="1" applyAlignment="1">
      <alignment vertical="top" wrapText="1"/>
    </xf>
    <xf numFmtId="0" fontId="0" fillId="0" borderId="0" xfId="0" applyAlignment="1">
      <alignment vertical="top"/>
    </xf>
    <xf numFmtId="0" fontId="2" fillId="0" borderId="3" xfId="0" applyFont="1" applyBorder="1" applyAlignment="1">
      <alignment vertical="top" wrapText="1"/>
    </xf>
    <xf numFmtId="0" fontId="18" fillId="0" borderId="7" xfId="0" applyFont="1" applyBorder="1" applyAlignment="1">
      <alignment horizontal="center" vertical="center" wrapText="1"/>
    </xf>
    <xf numFmtId="0" fontId="2" fillId="0" borderId="3" xfId="0" applyFont="1" applyBorder="1" applyAlignment="1">
      <alignment horizontal="center" vertical="top" wrapText="1"/>
    </xf>
    <xf numFmtId="0" fontId="16" fillId="0" borderId="0" xfId="0" applyFont="1" applyAlignment="1">
      <alignment horizontal="center" wrapText="1"/>
    </xf>
    <xf numFmtId="0" fontId="16" fillId="0" borderId="1" xfId="0" applyFont="1" applyBorder="1" applyAlignment="1">
      <alignment horizontal="center" wrapText="1"/>
    </xf>
    <xf numFmtId="0" fontId="18" fillId="0" borderId="3" xfId="0" applyFont="1" applyBorder="1" applyAlignment="1">
      <alignment horizontal="center" vertical="top" wrapText="1"/>
    </xf>
    <xf numFmtId="0" fontId="2" fillId="0" borderId="5" xfId="0" applyFont="1" applyBorder="1" applyAlignment="1">
      <alignment vertical="top" wrapText="1"/>
    </xf>
    <xf numFmtId="0" fontId="2" fillId="0" borderId="5" xfId="0" applyFont="1" applyBorder="1" applyAlignment="1">
      <alignment horizontal="center"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8" fillId="0" borderId="16" xfId="0" applyFont="1" applyBorder="1" applyAlignment="1">
      <alignment vertical="top" wrapText="1"/>
    </xf>
    <xf numFmtId="0" fontId="2" fillId="0" borderId="7" xfId="0" applyFont="1" applyBorder="1" applyAlignment="1">
      <alignment horizontal="left" vertical="top" wrapText="1"/>
    </xf>
    <xf numFmtId="0" fontId="2" fillId="0" borderId="7" xfId="0" applyFont="1" applyBorder="1" applyAlignment="1">
      <alignment vertical="top" wrapText="1"/>
    </xf>
    <xf numFmtId="0" fontId="16" fillId="0" borderId="7" xfId="0" applyFont="1" applyBorder="1" applyAlignment="1">
      <alignment horizontal="center" vertical="top"/>
    </xf>
    <xf numFmtId="0" fontId="16" fillId="0" borderId="7" xfId="0" applyFont="1" applyBorder="1" applyAlignment="1">
      <alignment vertical="top"/>
    </xf>
    <xf numFmtId="0" fontId="2" fillId="0" borderId="7" xfId="0" applyFont="1" applyBorder="1" applyAlignment="1">
      <alignment vertical="top"/>
    </xf>
    <xf numFmtId="0" fontId="2" fillId="0" borderId="7" xfId="0" applyFont="1" applyBorder="1" applyAlignment="1">
      <alignment horizontal="right" vertical="top"/>
    </xf>
    <xf numFmtId="0" fontId="2" fillId="0" borderId="7" xfId="0" applyFont="1" applyBorder="1" applyAlignment="1">
      <alignment horizontal="center" vertical="top"/>
    </xf>
    <xf numFmtId="44" fontId="9" fillId="0" borderId="8" xfId="1" applyFont="1" applyBorder="1" applyAlignment="1" applyProtection="1">
      <alignment horizontal="center"/>
      <protection locked="0"/>
    </xf>
    <xf numFmtId="44" fontId="9" fillId="0" borderId="11" xfId="1" applyFont="1" applyBorder="1" applyAlignment="1" applyProtection="1">
      <alignment horizontal="center"/>
      <protection locked="0"/>
    </xf>
    <xf numFmtId="44" fontId="3" fillId="0" borderId="9" xfId="1" applyFont="1" applyBorder="1" applyAlignment="1" applyProtection="1">
      <alignment horizontal="center"/>
      <protection locked="0"/>
    </xf>
    <xf numFmtId="0" fontId="0" fillId="0" borderId="9" xfId="0" applyBorder="1" applyAlignment="1" applyProtection="1">
      <alignment horizontal="center"/>
      <protection locked="0"/>
    </xf>
    <xf numFmtId="0" fontId="16" fillId="0" borderId="9" xfId="0" applyFont="1" applyBorder="1" applyAlignment="1" applyProtection="1">
      <alignment horizontal="center"/>
      <protection locked="0"/>
    </xf>
    <xf numFmtId="0" fontId="7" fillId="0" borderId="3" xfId="0" applyFont="1" applyBorder="1" applyAlignment="1">
      <alignment horizontal="right" vertical="top" wrapText="1"/>
    </xf>
    <xf numFmtId="0" fontId="7" fillId="0" borderId="4" xfId="0" applyFont="1" applyBorder="1" applyAlignment="1">
      <alignment horizontal="right" vertical="top" wrapText="1"/>
    </xf>
    <xf numFmtId="0" fontId="7" fillId="0" borderId="1" xfId="0" applyFont="1" applyBorder="1" applyAlignment="1">
      <alignment horizontal="righ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1"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1"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6" fillId="0" borderId="10" xfId="0" applyFont="1" applyBorder="1" applyAlignment="1">
      <alignment horizontal="right" vertical="center" wrapText="1"/>
    </xf>
    <xf numFmtId="0" fontId="6" fillId="0" borderId="11" xfId="0" applyFont="1" applyBorder="1" applyAlignment="1">
      <alignment horizontal="right" vertical="center" wrapText="1"/>
    </xf>
    <xf numFmtId="0" fontId="6" fillId="0" borderId="8" xfId="0" applyFont="1" applyBorder="1" applyAlignment="1">
      <alignment horizontal="left" vertical="top"/>
    </xf>
    <xf numFmtId="0" fontId="6" fillId="0" borderId="10" xfId="0" applyFont="1" applyBorder="1" applyAlignment="1">
      <alignment horizontal="left" vertical="top"/>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0" fillId="0" borderId="4" xfId="0" applyBorder="1" applyAlignment="1">
      <alignment vertical="top" wrapText="1"/>
    </xf>
    <xf numFmtId="0" fontId="0" fillId="0" borderId="1" xfId="0" applyBorder="1" applyAlignment="1">
      <alignment vertical="top" wrapText="1"/>
    </xf>
    <xf numFmtId="0" fontId="16" fillId="0" borderId="4" xfId="0" applyFont="1" applyBorder="1"/>
    <xf numFmtId="0" fontId="16" fillId="0" borderId="1" xfId="0" applyFont="1" applyBorder="1"/>
    <xf numFmtId="0" fontId="17" fillId="0" borderId="4" xfId="0" applyFont="1" applyBorder="1" applyAlignment="1">
      <alignment horizontal="center" vertical="top" wrapText="1"/>
    </xf>
    <xf numFmtId="0" fontId="17" fillId="0" borderId="1" xfId="0" applyFont="1" applyBorder="1" applyAlignment="1">
      <alignment horizontal="center" vertical="top" wrapText="1"/>
    </xf>
    <xf numFmtId="0" fontId="2" fillId="0" borderId="18" xfId="0" applyFont="1" applyBorder="1" applyAlignment="1">
      <alignment horizontal="left" vertical="center" wrapText="1" indent="2"/>
    </xf>
    <xf numFmtId="0" fontId="16" fillId="0" borderId="23" xfId="0" applyFont="1" applyBorder="1" applyAlignment="1">
      <alignment horizontal="left" vertical="center" wrapText="1" indent="2"/>
    </xf>
    <xf numFmtId="0" fontId="2" fillId="0" borderId="3" xfId="0" applyFont="1" applyBorder="1" applyAlignment="1">
      <alignment horizontal="left" vertical="top" wrapText="1" indent="2"/>
    </xf>
    <xf numFmtId="0" fontId="16" fillId="0" borderId="4" xfId="0" applyFont="1" applyBorder="1" applyAlignment="1">
      <alignment horizontal="left" vertical="top" wrapText="1" indent="2"/>
    </xf>
    <xf numFmtId="0" fontId="16" fillId="0" borderId="23" xfId="0" applyFont="1" applyBorder="1" applyAlignment="1">
      <alignment horizontal="left" vertical="top" wrapText="1" indent="2"/>
    </xf>
    <xf numFmtId="0" fontId="2" fillId="0" borderId="18" xfId="0" applyFont="1" applyBorder="1" applyAlignment="1">
      <alignment horizontal="left" vertical="top" wrapText="1" indent="2"/>
    </xf>
    <xf numFmtId="0" fontId="2" fillId="0" borderId="23" xfId="0" applyFont="1" applyBorder="1" applyAlignment="1">
      <alignment horizontal="left" vertical="top" wrapText="1" indent="2"/>
    </xf>
    <xf numFmtId="0" fontId="4" fillId="0" borderId="4" xfId="2" applyBorder="1" applyAlignment="1" applyProtection="1">
      <alignment vertical="top" wrapText="1"/>
    </xf>
    <xf numFmtId="0" fontId="4" fillId="0" borderId="1" xfId="2" applyBorder="1" applyAlignment="1" applyProtection="1">
      <alignment vertical="top" wrapText="1"/>
    </xf>
    <xf numFmtId="0" fontId="0" fillId="0" borderId="23" xfId="0" applyBorder="1" applyAlignment="1">
      <alignment horizontal="left" vertical="top" wrapText="1" indent="2"/>
    </xf>
    <xf numFmtId="0" fontId="7" fillId="0" borderId="3" xfId="0" applyFont="1" applyBorder="1" applyAlignment="1">
      <alignment horizontal="left" vertical="top" wrapText="1" indent="2"/>
    </xf>
    <xf numFmtId="0" fontId="13" fillId="0" borderId="1" xfId="0" applyFont="1" applyBorder="1" applyAlignment="1">
      <alignment horizontal="left" vertical="top" wrapText="1" indent="2"/>
    </xf>
    <xf numFmtId="0" fontId="14" fillId="0" borderId="4" xfId="0" applyFont="1" applyBorder="1" applyAlignment="1">
      <alignment vertical="top" wrapText="1"/>
    </xf>
    <xf numFmtId="0" fontId="2" fillId="0" borderId="18"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0" fillId="0" borderId="14" xfId="0" applyBorder="1"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38100</xdr:rowOff>
    </xdr:from>
    <xdr:to>
      <xdr:col>7</xdr:col>
      <xdr:colOff>590550</xdr:colOff>
      <xdr:row>31</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2895600"/>
          <a:ext cx="5991225" cy="31242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oux\Downloads\doc-transportation-evaluation-criteria-information-center3154%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Name val="Cover"/>
      <sheetName val="System Preservation"/>
      <sheetName val="Livability"/>
      <sheetName val="Mobility"/>
      <sheetName val="Smart Growth"/>
      <sheetName val="Safety"/>
      <sheetName val="Environment"/>
      <sheetName val="QualityofLife"/>
      <sheetName val="EJ"/>
    </sheetNames>
    <sheetDataSet>
      <sheetData sheetId="0">
        <row r="1">
          <cell r="A1" t="str">
            <v>Agawam</v>
          </cell>
          <cell r="C1">
            <v>0</v>
          </cell>
        </row>
        <row r="2">
          <cell r="A2" t="str">
            <v>Amherst</v>
          </cell>
          <cell r="C2">
            <v>0.25</v>
          </cell>
        </row>
        <row r="3">
          <cell r="A3" t="str">
            <v>Belchertown</v>
          </cell>
          <cell r="C3">
            <v>0.75</v>
          </cell>
        </row>
        <row r="4">
          <cell r="A4" t="str">
            <v>Blandford</v>
          </cell>
          <cell r="C4">
            <v>1</v>
          </cell>
        </row>
        <row r="5">
          <cell r="A5" t="str">
            <v>Brimfield</v>
          </cell>
          <cell r="C5" t="str">
            <v>PS &amp; E</v>
          </cell>
        </row>
        <row r="6">
          <cell r="A6" t="str">
            <v>Chester</v>
          </cell>
        </row>
        <row r="7">
          <cell r="A7" t="str">
            <v>Chesterfield</v>
          </cell>
          <cell r="C7" t="str">
            <v>Bicycle/Pedestrian</v>
          </cell>
        </row>
        <row r="8">
          <cell r="A8" t="str">
            <v>Chicopee</v>
          </cell>
          <cell r="C8" t="str">
            <v>Bridge</v>
          </cell>
        </row>
        <row r="9">
          <cell r="A9" t="str">
            <v>Cummington</v>
          </cell>
          <cell r="C9" t="str">
            <v>Culvert</v>
          </cell>
        </row>
        <row r="10">
          <cell r="A10" t="str">
            <v>East Longmeadow</v>
          </cell>
          <cell r="C10" t="str">
            <v>Intersection Improvement</v>
          </cell>
        </row>
        <row r="11">
          <cell r="A11" t="str">
            <v>Easthampton</v>
          </cell>
          <cell r="C11" t="str">
            <v>Roadway Improvement</v>
          </cell>
        </row>
        <row r="12">
          <cell r="A12" t="str">
            <v>Goshen</v>
          </cell>
        </row>
        <row r="13">
          <cell r="A13" t="str">
            <v>Granby</v>
          </cell>
          <cell r="C13" t="str">
            <v>Interstate</v>
          </cell>
        </row>
        <row r="14">
          <cell r="A14" t="str">
            <v>Granville</v>
          </cell>
          <cell r="C14" t="str">
            <v>Arterial</v>
          </cell>
        </row>
        <row r="15">
          <cell r="A15" t="str">
            <v>Hadley</v>
          </cell>
          <cell r="C15" t="str">
            <v>Collector</v>
          </cell>
        </row>
        <row r="16">
          <cell r="A16" t="str">
            <v>Hatfield</v>
          </cell>
          <cell r="C16" t="str">
            <v>Local</v>
          </cell>
        </row>
        <row r="17">
          <cell r="A17" t="str">
            <v>Holland</v>
          </cell>
        </row>
        <row r="18">
          <cell r="A18" t="str">
            <v>Holyoke</v>
          </cell>
        </row>
        <row r="19">
          <cell r="A19" t="str">
            <v>Huntington</v>
          </cell>
          <cell r="C19" t="str">
            <v>Yes</v>
          </cell>
        </row>
        <row r="20">
          <cell r="A20" t="str">
            <v>Longmeadow</v>
          </cell>
          <cell r="C20" t="str">
            <v>No</v>
          </cell>
        </row>
        <row r="21">
          <cell r="A21" t="str">
            <v>Ludlow</v>
          </cell>
        </row>
        <row r="22">
          <cell r="A22" t="str">
            <v>Middlefield</v>
          </cell>
        </row>
        <row r="23">
          <cell r="A23" t="str">
            <v>Monson</v>
          </cell>
        </row>
        <row r="24">
          <cell r="A24" t="str">
            <v>Montgomery</v>
          </cell>
        </row>
        <row r="25">
          <cell r="A25" t="str">
            <v>Northampton</v>
          </cell>
        </row>
        <row r="26">
          <cell r="A26" t="str">
            <v>Palmer</v>
          </cell>
        </row>
        <row r="27">
          <cell r="A27" t="str">
            <v>Pelham</v>
          </cell>
        </row>
        <row r="28">
          <cell r="A28" t="str">
            <v>Plainfield</v>
          </cell>
        </row>
        <row r="29">
          <cell r="A29" t="str">
            <v>Russell</v>
          </cell>
        </row>
        <row r="30">
          <cell r="A30" t="str">
            <v>South Hadley</v>
          </cell>
        </row>
        <row r="31">
          <cell r="A31" t="str">
            <v>Southampton</v>
          </cell>
        </row>
        <row r="32">
          <cell r="A32" t="str">
            <v>Southwick</v>
          </cell>
        </row>
        <row r="33">
          <cell r="A33" t="str">
            <v>Springfield</v>
          </cell>
        </row>
        <row r="34">
          <cell r="A34" t="str">
            <v>Tolland</v>
          </cell>
        </row>
        <row r="35">
          <cell r="A35" t="str">
            <v>Wales</v>
          </cell>
        </row>
        <row r="36">
          <cell r="A36" t="str">
            <v>Ware</v>
          </cell>
        </row>
        <row r="37">
          <cell r="A37" t="str">
            <v>Westfield</v>
          </cell>
        </row>
        <row r="38">
          <cell r="A38" t="str">
            <v>Westhampton</v>
          </cell>
        </row>
        <row r="39">
          <cell r="A39" t="str">
            <v>West Springfield</v>
          </cell>
        </row>
        <row r="40">
          <cell r="A40" t="str">
            <v>Wilbraham</v>
          </cell>
        </row>
        <row r="41">
          <cell r="A41" t="str">
            <v>Williamsburg</v>
          </cell>
        </row>
        <row r="42">
          <cell r="A42" t="str">
            <v>Worthington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ops.fhwa.dot.gov/plan4ops/trans_demand.htm" TargetMode="External"/><Relationship Id="rId2" Type="http://schemas.openxmlformats.org/officeDocument/2006/relationships/hyperlink" Target="http://www.fhwa.dot.gov/livability/case_studies/guidebook/" TargetMode="External"/><Relationship Id="rId1" Type="http://schemas.openxmlformats.org/officeDocument/2006/relationships/hyperlink" Target="http://www.massdot.state.ma.us/highway/DoingBusinessWithUs/ManualsPublicationsForms/ProjectDevelopmentDesignGuide.aspx"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mass.gov/eea/docs/doer/green-communities/grant-program/map-summary-green-communities.pdf" TargetMode="External"/><Relationship Id="rId1" Type="http://schemas.openxmlformats.org/officeDocument/2006/relationships/hyperlink" Target="http://www.mass.gov/eea/docs/dfg/der/pdf/stream-crossings-handbook.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assdot.state.ma.us/Portals/17/docs/MapCatalog/Maps/ScenicByWays-Statewide.pdf" TargetMode="External"/><Relationship Id="rId1" Type="http://schemas.openxmlformats.org/officeDocument/2006/relationships/hyperlink" Target="http://www.commute.com/sch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2"/>
  <sheetViews>
    <sheetView workbookViewId="0">
      <selection activeCell="G17" sqref="G17"/>
    </sheetView>
  </sheetViews>
  <sheetFormatPr defaultRowHeight="15" x14ac:dyDescent="0.25"/>
  <cols>
    <col min="1" max="1" width="27.5703125" customWidth="1"/>
  </cols>
  <sheetData>
    <row r="1" spans="1:7" x14ac:dyDescent="0.25">
      <c r="A1" t="s">
        <v>41</v>
      </c>
      <c r="C1" s="16">
        <v>0</v>
      </c>
    </row>
    <row r="2" spans="1:7" x14ac:dyDescent="0.25">
      <c r="A2" t="s">
        <v>42</v>
      </c>
      <c r="C2" s="16">
        <v>0.25</v>
      </c>
    </row>
    <row r="3" spans="1:7" x14ac:dyDescent="0.25">
      <c r="A3" t="s">
        <v>43</v>
      </c>
      <c r="C3" s="16">
        <v>0.75</v>
      </c>
    </row>
    <row r="4" spans="1:7" x14ac:dyDescent="0.25">
      <c r="A4" t="s">
        <v>44</v>
      </c>
      <c r="C4" s="16">
        <v>1</v>
      </c>
    </row>
    <row r="5" spans="1:7" x14ac:dyDescent="0.25">
      <c r="A5" t="s">
        <v>45</v>
      </c>
      <c r="C5" s="17" t="s">
        <v>40</v>
      </c>
    </row>
    <row r="6" spans="1:7" x14ac:dyDescent="0.25">
      <c r="A6" t="s">
        <v>46</v>
      </c>
    </row>
    <row r="7" spans="1:7" x14ac:dyDescent="0.25">
      <c r="A7" t="s">
        <v>47</v>
      </c>
      <c r="C7" t="s">
        <v>87</v>
      </c>
      <c r="G7" t="s">
        <v>275</v>
      </c>
    </row>
    <row r="8" spans="1:7" x14ac:dyDescent="0.25">
      <c r="A8" t="s">
        <v>48</v>
      </c>
      <c r="C8" t="s">
        <v>83</v>
      </c>
      <c r="G8" t="s">
        <v>276</v>
      </c>
    </row>
    <row r="9" spans="1:7" x14ac:dyDescent="0.25">
      <c r="A9" t="s">
        <v>49</v>
      </c>
      <c r="C9" t="s">
        <v>84</v>
      </c>
      <c r="G9" t="s">
        <v>277</v>
      </c>
    </row>
    <row r="10" spans="1:7" x14ac:dyDescent="0.25">
      <c r="A10" t="s">
        <v>50</v>
      </c>
      <c r="C10" t="s">
        <v>85</v>
      </c>
    </row>
    <row r="11" spans="1:7" x14ac:dyDescent="0.25">
      <c r="A11" t="s">
        <v>51</v>
      </c>
      <c r="C11" t="s">
        <v>86</v>
      </c>
      <c r="G11" t="s">
        <v>279</v>
      </c>
    </row>
    <row r="12" spans="1:7" x14ac:dyDescent="0.25">
      <c r="A12" t="s">
        <v>52</v>
      </c>
      <c r="G12" t="s">
        <v>280</v>
      </c>
    </row>
    <row r="13" spans="1:7" x14ac:dyDescent="0.25">
      <c r="A13" t="s">
        <v>53</v>
      </c>
      <c r="C13" t="s">
        <v>92</v>
      </c>
      <c r="G13" t="s">
        <v>281</v>
      </c>
    </row>
    <row r="14" spans="1:7" x14ac:dyDescent="0.25">
      <c r="A14" t="s">
        <v>54</v>
      </c>
      <c r="C14" t="s">
        <v>93</v>
      </c>
    </row>
    <row r="15" spans="1:7" x14ac:dyDescent="0.25">
      <c r="A15" t="s">
        <v>55</v>
      </c>
      <c r="C15" t="s">
        <v>94</v>
      </c>
    </row>
    <row r="16" spans="1:7" x14ac:dyDescent="0.25">
      <c r="A16" t="s">
        <v>56</v>
      </c>
      <c r="C16" t="s">
        <v>95</v>
      </c>
    </row>
    <row r="17" spans="1:3" x14ac:dyDescent="0.25">
      <c r="A17" t="s">
        <v>57</v>
      </c>
    </row>
    <row r="18" spans="1:3" x14ac:dyDescent="0.25">
      <c r="A18" t="s">
        <v>58</v>
      </c>
    </row>
    <row r="19" spans="1:3" x14ac:dyDescent="0.25">
      <c r="A19" t="s">
        <v>59</v>
      </c>
      <c r="C19" t="s">
        <v>96</v>
      </c>
    </row>
    <row r="20" spans="1:3" x14ac:dyDescent="0.25">
      <c r="A20" t="s">
        <v>60</v>
      </c>
      <c r="C20" t="s">
        <v>97</v>
      </c>
    </row>
    <row r="21" spans="1:3" x14ac:dyDescent="0.25">
      <c r="A21" t="s">
        <v>61</v>
      </c>
    </row>
    <row r="22" spans="1:3" x14ac:dyDescent="0.25">
      <c r="A22" t="s">
        <v>62</v>
      </c>
    </row>
    <row r="23" spans="1:3" x14ac:dyDescent="0.25">
      <c r="A23" t="s">
        <v>63</v>
      </c>
    </row>
    <row r="24" spans="1:3" x14ac:dyDescent="0.25">
      <c r="A24" t="s">
        <v>64</v>
      </c>
    </row>
    <row r="25" spans="1:3" x14ac:dyDescent="0.25">
      <c r="A25" t="s">
        <v>65</v>
      </c>
    </row>
    <row r="26" spans="1:3" x14ac:dyDescent="0.25">
      <c r="A26" t="s">
        <v>66</v>
      </c>
    </row>
    <row r="27" spans="1:3" x14ac:dyDescent="0.25">
      <c r="A27" t="s">
        <v>67</v>
      </c>
    </row>
    <row r="28" spans="1:3" x14ac:dyDescent="0.25">
      <c r="A28" t="s">
        <v>68</v>
      </c>
    </row>
    <row r="29" spans="1:3" x14ac:dyDescent="0.25">
      <c r="A29" t="s">
        <v>69</v>
      </c>
    </row>
    <row r="30" spans="1:3" x14ac:dyDescent="0.25">
      <c r="A30" t="s">
        <v>70</v>
      </c>
    </row>
    <row r="31" spans="1:3" x14ac:dyDescent="0.25">
      <c r="A31" t="s">
        <v>71</v>
      </c>
    </row>
    <row r="32" spans="1:3" x14ac:dyDescent="0.25">
      <c r="A32" t="s">
        <v>72</v>
      </c>
    </row>
    <row r="33" spans="1:1" x14ac:dyDescent="0.25">
      <c r="A33" t="s">
        <v>73</v>
      </c>
    </row>
    <row r="34" spans="1:1" x14ac:dyDescent="0.25">
      <c r="A34" t="s">
        <v>74</v>
      </c>
    </row>
    <row r="35" spans="1:1" x14ac:dyDescent="0.25">
      <c r="A35" t="s">
        <v>75</v>
      </c>
    </row>
    <row r="36" spans="1:1" x14ac:dyDescent="0.25">
      <c r="A36" t="s">
        <v>76</v>
      </c>
    </row>
    <row r="37" spans="1:1" x14ac:dyDescent="0.25">
      <c r="A37" t="s">
        <v>77</v>
      </c>
    </row>
    <row r="38" spans="1:1" x14ac:dyDescent="0.25">
      <c r="A38" t="s">
        <v>78</v>
      </c>
    </row>
    <row r="39" spans="1:1" x14ac:dyDescent="0.25">
      <c r="A39" t="s">
        <v>79</v>
      </c>
    </row>
    <row r="40" spans="1:1" x14ac:dyDescent="0.25">
      <c r="A40" t="s">
        <v>80</v>
      </c>
    </row>
    <row r="41" spans="1:1" x14ac:dyDescent="0.25">
      <c r="A41" t="s">
        <v>81</v>
      </c>
    </row>
    <row r="42" spans="1:1" x14ac:dyDescent="0.25">
      <c r="A42" t="s">
        <v>82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6"/>
  <sheetViews>
    <sheetView workbookViewId="0">
      <selection activeCell="I9" sqref="I9"/>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8</v>
      </c>
      <c r="B1" s="139" t="s">
        <v>38</v>
      </c>
      <c r="C1" s="140"/>
      <c r="D1" s="2"/>
      <c r="E1" s="15" t="s">
        <v>20</v>
      </c>
      <c r="F1" s="134">
        <f>Cover!H1</f>
        <v>0</v>
      </c>
      <c r="G1" s="135"/>
    </row>
    <row r="2" spans="1:7" ht="15.75" thickBot="1" x14ac:dyDescent="0.3">
      <c r="A2" s="1"/>
      <c r="B2" s="14"/>
      <c r="C2" s="130" t="s">
        <v>13</v>
      </c>
      <c r="D2" s="130"/>
      <c r="E2" s="131"/>
      <c r="F2" s="93">
        <v>4</v>
      </c>
      <c r="G2" s="13">
        <f>G4+G11+G15+G6+G8+G14</f>
        <v>0</v>
      </c>
    </row>
    <row r="3" spans="1:7" ht="29.1" customHeight="1" thickBot="1" x14ac:dyDescent="0.3">
      <c r="A3" s="11"/>
      <c r="B3" s="13" t="s">
        <v>14</v>
      </c>
      <c r="C3" s="13" t="s">
        <v>15</v>
      </c>
      <c r="D3" s="13" t="s">
        <v>16</v>
      </c>
      <c r="E3" s="13" t="s">
        <v>17</v>
      </c>
      <c r="F3" s="12" t="s">
        <v>18</v>
      </c>
      <c r="G3" s="12" t="s">
        <v>19</v>
      </c>
    </row>
    <row r="4" spans="1:7" ht="32.25" customHeight="1" x14ac:dyDescent="0.25">
      <c r="A4" s="118" t="s">
        <v>0</v>
      </c>
      <c r="B4" s="118" t="s">
        <v>260</v>
      </c>
      <c r="C4" s="118" t="s">
        <v>244</v>
      </c>
      <c r="D4" s="118" t="s">
        <v>141</v>
      </c>
      <c r="E4" s="118" t="s">
        <v>245</v>
      </c>
      <c r="F4" s="136">
        <v>0.5</v>
      </c>
      <c r="G4" s="118">
        <v>0</v>
      </c>
    </row>
    <row r="5" spans="1:7" ht="15.75" thickBot="1" x14ac:dyDescent="0.3">
      <c r="A5" s="120"/>
      <c r="B5" s="120"/>
      <c r="C5" s="120"/>
      <c r="D5" s="120"/>
      <c r="E5" s="120"/>
      <c r="F5" s="138"/>
      <c r="G5" s="120"/>
    </row>
    <row r="6" spans="1:7" ht="32.25" customHeight="1" x14ac:dyDescent="0.25">
      <c r="A6" s="118" t="s">
        <v>259</v>
      </c>
      <c r="B6" s="118" t="s">
        <v>273</v>
      </c>
      <c r="C6" s="118" t="s">
        <v>261</v>
      </c>
      <c r="D6" s="118" t="s">
        <v>141</v>
      </c>
      <c r="E6" s="118" t="s">
        <v>270</v>
      </c>
      <c r="F6" s="136">
        <v>0.5</v>
      </c>
      <c r="G6" s="118">
        <v>0</v>
      </c>
    </row>
    <row r="7" spans="1:7" ht="15.75" thickBot="1" x14ac:dyDescent="0.3">
      <c r="A7" s="120"/>
      <c r="B7" s="120"/>
      <c r="C7" s="120"/>
      <c r="D7" s="120"/>
      <c r="E7" s="120"/>
      <c r="F7" s="138"/>
      <c r="G7" s="120"/>
    </row>
    <row r="8" spans="1:7" ht="48" x14ac:dyDescent="0.25">
      <c r="A8" s="118" t="s">
        <v>262</v>
      </c>
      <c r="B8" s="118" t="s">
        <v>246</v>
      </c>
      <c r="C8" s="60" t="s">
        <v>268</v>
      </c>
      <c r="D8" s="118" t="s">
        <v>198</v>
      </c>
      <c r="E8" s="118" t="s">
        <v>245</v>
      </c>
      <c r="F8" s="136">
        <v>1</v>
      </c>
      <c r="G8" s="118"/>
    </row>
    <row r="9" spans="1:7" ht="48" x14ac:dyDescent="0.25">
      <c r="A9" s="119"/>
      <c r="B9" s="119"/>
      <c r="C9" s="61" t="s">
        <v>269</v>
      </c>
      <c r="D9" s="119"/>
      <c r="E9" s="119"/>
      <c r="F9" s="137"/>
      <c r="G9" s="119"/>
    </row>
    <row r="10" spans="1:7" ht="36.75" thickBot="1" x14ac:dyDescent="0.3">
      <c r="A10" s="120"/>
      <c r="B10" s="120"/>
      <c r="C10" s="62" t="s">
        <v>248</v>
      </c>
      <c r="D10" s="120"/>
      <c r="E10" s="120"/>
      <c r="F10" s="138"/>
      <c r="G10" s="120"/>
    </row>
    <row r="11" spans="1:7" ht="48" x14ac:dyDescent="0.25">
      <c r="A11" s="118" t="s">
        <v>263</v>
      </c>
      <c r="B11" s="118" t="s">
        <v>267</v>
      </c>
      <c r="C11" s="60" t="s">
        <v>320</v>
      </c>
      <c r="D11" s="118" t="s">
        <v>198</v>
      </c>
      <c r="E11" s="118" t="s">
        <v>270</v>
      </c>
      <c r="F11" s="136">
        <v>1</v>
      </c>
      <c r="G11" s="118"/>
    </row>
    <row r="12" spans="1:7" ht="48" x14ac:dyDescent="0.25">
      <c r="A12" s="119"/>
      <c r="B12" s="119"/>
      <c r="C12" s="61" t="s">
        <v>271</v>
      </c>
      <c r="D12" s="119"/>
      <c r="E12" s="119"/>
      <c r="F12" s="137"/>
      <c r="G12" s="119"/>
    </row>
    <row r="13" spans="1:7" ht="36.75" thickBot="1" x14ac:dyDescent="0.3">
      <c r="A13" s="120"/>
      <c r="B13" s="120"/>
      <c r="C13" s="62" t="s">
        <v>272</v>
      </c>
      <c r="D13" s="120"/>
      <c r="E13" s="120"/>
      <c r="F13" s="138"/>
      <c r="G13" s="120"/>
    </row>
    <row r="14" spans="1:7" ht="24.75" thickBot="1" x14ac:dyDescent="0.3">
      <c r="A14" s="4" t="s">
        <v>264</v>
      </c>
      <c r="B14" s="50" t="s">
        <v>247</v>
      </c>
      <c r="C14" s="9" t="s">
        <v>249</v>
      </c>
      <c r="D14" s="50" t="s">
        <v>141</v>
      </c>
      <c r="E14" s="50" t="s">
        <v>245</v>
      </c>
      <c r="F14" s="48">
        <v>-5</v>
      </c>
      <c r="G14" s="50">
        <v>0</v>
      </c>
    </row>
    <row r="15" spans="1:7" ht="24.75" thickBot="1" x14ac:dyDescent="0.3">
      <c r="A15" s="4" t="s">
        <v>265</v>
      </c>
      <c r="B15" s="50" t="s">
        <v>321</v>
      </c>
      <c r="C15" s="9" t="s">
        <v>266</v>
      </c>
      <c r="D15" s="50" t="s">
        <v>141</v>
      </c>
      <c r="E15" s="50" t="s">
        <v>270</v>
      </c>
      <c r="F15" s="48">
        <v>-5</v>
      </c>
      <c r="G15" s="50">
        <v>0</v>
      </c>
    </row>
    <row r="16" spans="1:7" ht="48.75" thickBot="1" x14ac:dyDescent="0.3">
      <c r="A16" s="106" t="s">
        <v>317</v>
      </c>
      <c r="B16" s="104" t="s">
        <v>322</v>
      </c>
      <c r="C16" s="103" t="s">
        <v>318</v>
      </c>
      <c r="D16" s="104" t="s">
        <v>141</v>
      </c>
      <c r="E16" s="104" t="s">
        <v>319</v>
      </c>
      <c r="F16" s="105">
        <v>1</v>
      </c>
      <c r="G16" s="108">
        <v>0</v>
      </c>
    </row>
  </sheetData>
  <mergeCells count="29">
    <mergeCell ref="D4:D5"/>
    <mergeCell ref="E4:E5"/>
    <mergeCell ref="F4:F5"/>
    <mergeCell ref="G6:G7"/>
    <mergeCell ref="A8:A10"/>
    <mergeCell ref="B8:B10"/>
    <mergeCell ref="D8:D10"/>
    <mergeCell ref="E8:E10"/>
    <mergeCell ref="F8:F10"/>
    <mergeCell ref="G8:G10"/>
    <mergeCell ref="A6:A7"/>
    <mergeCell ref="B6:B7"/>
    <mergeCell ref="C6:C7"/>
    <mergeCell ref="B1:C1"/>
    <mergeCell ref="F1:G1"/>
    <mergeCell ref="C2:E2"/>
    <mergeCell ref="G4:G5"/>
    <mergeCell ref="A11:A13"/>
    <mergeCell ref="B11:B13"/>
    <mergeCell ref="D11:D13"/>
    <mergeCell ref="E11:E13"/>
    <mergeCell ref="F11:F13"/>
    <mergeCell ref="G11:G13"/>
    <mergeCell ref="D6:D7"/>
    <mergeCell ref="E6:E7"/>
    <mergeCell ref="F6:F7"/>
    <mergeCell ref="A4:A5"/>
    <mergeCell ref="B4:B5"/>
    <mergeCell ref="C4:C5"/>
  </mergeCells>
  <printOptions horizontalCentered="1"/>
  <pageMargins left="0.25" right="0.25" top="1" bottom="0.5" header="0.3" footer="0.3"/>
  <pageSetup fitToHeight="0" orientation="portrait" horizontalDpi="4294967295" verticalDpi="4294967295" r:id="rId1"/>
  <headerFooter>
    <oddHeader>&amp;C&amp;"-,Bold"Transportation Project Evaluation Criteria
Pioneer Valley Planning Commission
&amp;"-,Regular"&amp;F</oddHeader>
    <oddFooter>&amp;L&amp;A&amp;RCategory 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44"/>
  <sheetViews>
    <sheetView tabSelected="1" workbookViewId="0">
      <selection activeCell="B1" sqref="B1"/>
    </sheetView>
  </sheetViews>
  <sheetFormatPr defaultRowHeight="15" x14ac:dyDescent="0.25"/>
  <cols>
    <col min="1" max="1" width="13.42578125" customWidth="1"/>
    <col min="2" max="2" width="16.7109375" customWidth="1"/>
    <col min="3" max="3" width="13" customWidth="1"/>
    <col min="4" max="4" width="6" customWidth="1"/>
    <col min="6" max="6" width="7.7109375" customWidth="1"/>
    <col min="7" max="7" width="15" customWidth="1"/>
    <col min="8" max="8" width="9.28515625" customWidth="1"/>
  </cols>
  <sheetData>
    <row r="1" spans="1:8" x14ac:dyDescent="0.25">
      <c r="A1" s="18" t="s">
        <v>21</v>
      </c>
      <c r="B1" s="19" t="s">
        <v>41</v>
      </c>
      <c r="C1" s="20" t="s">
        <v>88</v>
      </c>
      <c r="D1" s="113" t="s">
        <v>86</v>
      </c>
      <c r="E1" s="113"/>
      <c r="F1" s="113"/>
      <c r="G1" s="20" t="s">
        <v>90</v>
      </c>
      <c r="H1" s="19"/>
    </row>
    <row r="2" spans="1:8" x14ac:dyDescent="0.25">
      <c r="A2" s="21"/>
      <c r="B2" s="21"/>
      <c r="C2" s="21"/>
      <c r="D2" s="21"/>
      <c r="E2" s="21"/>
      <c r="F2" s="21"/>
      <c r="G2" s="21"/>
      <c r="H2" s="21"/>
    </row>
    <row r="3" spans="1:8" s="77" customFormat="1" x14ac:dyDescent="0.25">
      <c r="A3" s="72" t="s">
        <v>289</v>
      </c>
      <c r="B3" s="73"/>
      <c r="C3" s="74" t="s">
        <v>282</v>
      </c>
      <c r="D3" s="114"/>
      <c r="E3" s="114"/>
      <c r="F3" s="75"/>
      <c r="G3" s="74" t="s">
        <v>89</v>
      </c>
      <c r="H3" s="76">
        <v>0</v>
      </c>
    </row>
    <row r="4" spans="1:8" x14ac:dyDescent="0.25">
      <c r="A4" s="21"/>
      <c r="B4" s="21"/>
      <c r="C4" s="21"/>
      <c r="D4" s="21"/>
      <c r="E4" s="21"/>
      <c r="F4" s="21"/>
      <c r="G4" s="21"/>
      <c r="H4" s="21"/>
    </row>
    <row r="5" spans="1:8" x14ac:dyDescent="0.25">
      <c r="A5" s="18" t="s">
        <v>22</v>
      </c>
      <c r="B5" s="112"/>
      <c r="C5" s="112"/>
      <c r="D5" s="71"/>
      <c r="E5" s="21"/>
      <c r="F5" s="21"/>
      <c r="G5" s="20" t="s">
        <v>23</v>
      </c>
      <c r="H5" s="19"/>
    </row>
    <row r="6" spans="1:8" x14ac:dyDescent="0.25">
      <c r="A6" s="21"/>
      <c r="B6" s="21"/>
      <c r="C6" s="21"/>
      <c r="D6" s="21"/>
      <c r="E6" s="21"/>
      <c r="F6" s="21"/>
      <c r="G6" s="21"/>
      <c r="H6" s="21"/>
    </row>
    <row r="7" spans="1:8" x14ac:dyDescent="0.25">
      <c r="A7" s="22" t="s">
        <v>98</v>
      </c>
      <c r="B7" s="21"/>
      <c r="C7" s="21"/>
      <c r="D7" s="23" t="s">
        <v>96</v>
      </c>
      <c r="E7" s="21"/>
      <c r="F7" s="21"/>
      <c r="G7" s="20" t="s">
        <v>91</v>
      </c>
      <c r="H7" s="23" t="s">
        <v>93</v>
      </c>
    </row>
    <row r="8" spans="1:8" x14ac:dyDescent="0.25">
      <c r="A8" s="21"/>
      <c r="B8" s="21"/>
      <c r="C8" s="21"/>
      <c r="D8" s="21"/>
      <c r="E8" s="21"/>
      <c r="F8" s="21"/>
      <c r="G8" s="21"/>
      <c r="H8" s="21"/>
    </row>
    <row r="9" spans="1:8" x14ac:dyDescent="0.25">
      <c r="A9" s="20" t="s">
        <v>25</v>
      </c>
      <c r="B9" s="19"/>
      <c r="C9" s="20" t="s">
        <v>99</v>
      </c>
      <c r="D9" s="19"/>
      <c r="E9" s="20" t="s">
        <v>24</v>
      </c>
      <c r="F9" s="23"/>
      <c r="G9" s="20" t="s">
        <v>100</v>
      </c>
      <c r="H9" s="24"/>
    </row>
    <row r="10" spans="1:8" x14ac:dyDescent="0.25">
      <c r="A10" s="20"/>
      <c r="B10" s="21"/>
      <c r="C10" s="20"/>
      <c r="D10" s="21"/>
      <c r="E10" s="20"/>
      <c r="F10" s="25"/>
      <c r="G10" s="20"/>
      <c r="H10" s="26"/>
    </row>
    <row r="11" spans="1:8" x14ac:dyDescent="0.25">
      <c r="A11" s="20" t="s">
        <v>26</v>
      </c>
      <c r="B11" s="40" t="e">
        <f>B5/B9</f>
        <v>#DIV/0!</v>
      </c>
      <c r="C11" s="20"/>
      <c r="D11" s="20" t="s">
        <v>27</v>
      </c>
      <c r="E11" s="41" t="e">
        <f>B5/(F9*H9)</f>
        <v>#DIV/0!</v>
      </c>
      <c r="F11" s="25"/>
      <c r="G11" s="20" t="s">
        <v>28</v>
      </c>
      <c r="H11" s="42" t="e">
        <f>B5/B9/(F9*H9)</f>
        <v>#DIV/0!</v>
      </c>
    </row>
    <row r="12" spans="1:8" x14ac:dyDescent="0.25">
      <c r="A12" s="20"/>
      <c r="C12" s="20"/>
      <c r="D12" s="20"/>
      <c r="E12" s="69"/>
      <c r="F12" s="25"/>
      <c r="G12" s="20"/>
      <c r="H12" s="70"/>
    </row>
    <row r="13" spans="1:8" s="77" customFormat="1" x14ac:dyDescent="0.25">
      <c r="A13" s="74" t="s">
        <v>274</v>
      </c>
      <c r="B13" s="73"/>
      <c r="C13" s="74"/>
      <c r="D13" s="74" t="s">
        <v>278</v>
      </c>
      <c r="E13" s="80"/>
      <c r="F13" s="78"/>
      <c r="G13" s="74"/>
      <c r="H13" s="79"/>
    </row>
    <row r="14" spans="1:8" x14ac:dyDescent="0.25">
      <c r="A14" s="20"/>
      <c r="C14" s="20"/>
      <c r="D14" s="20"/>
      <c r="E14" s="69"/>
      <c r="F14" s="25"/>
      <c r="G14" s="20"/>
      <c r="H14" s="70"/>
    </row>
    <row r="15" spans="1:8" x14ac:dyDescent="0.25">
      <c r="A15" s="18" t="s">
        <v>250</v>
      </c>
      <c r="B15" s="21"/>
      <c r="C15" s="113" t="s">
        <v>358</v>
      </c>
      <c r="D15" s="113"/>
      <c r="E15" s="113"/>
      <c r="F15" s="113"/>
      <c r="G15" s="113"/>
      <c r="H15" s="113"/>
    </row>
    <row r="16" spans="1:8" x14ac:dyDescent="0.25">
      <c r="A16" s="21"/>
      <c r="B16" s="21"/>
      <c r="C16" s="21"/>
      <c r="D16" s="21"/>
      <c r="E16" s="21"/>
      <c r="F16" s="21"/>
      <c r="G16" s="21"/>
      <c r="H16" s="21"/>
    </row>
    <row r="17" spans="1:8" x14ac:dyDescent="0.25">
      <c r="A17" s="21"/>
      <c r="B17" s="21"/>
      <c r="C17" s="21"/>
      <c r="D17" s="21"/>
      <c r="E17" s="21"/>
      <c r="F17" s="21"/>
      <c r="G17" s="21"/>
      <c r="H17" s="21"/>
    </row>
    <row r="18" spans="1:8" x14ac:dyDescent="0.25">
      <c r="A18" s="21"/>
      <c r="B18" s="21"/>
      <c r="C18" s="21"/>
      <c r="D18" s="21"/>
      <c r="E18" s="21"/>
      <c r="F18" s="21"/>
      <c r="G18" s="21"/>
      <c r="H18" s="21"/>
    </row>
    <row r="19" spans="1:8" x14ac:dyDescent="0.25">
      <c r="A19" s="21"/>
      <c r="B19" s="21"/>
      <c r="C19" s="21"/>
      <c r="D19" s="21"/>
      <c r="E19" s="21"/>
      <c r="F19" s="21"/>
      <c r="G19" s="21"/>
      <c r="H19" s="21"/>
    </row>
    <row r="20" spans="1:8" x14ac:dyDescent="0.25">
      <c r="A20" s="21"/>
      <c r="B20" s="21"/>
      <c r="C20" s="21"/>
      <c r="D20" s="21"/>
      <c r="E20" s="21"/>
      <c r="F20" s="21"/>
      <c r="G20" s="21"/>
      <c r="H20" s="21"/>
    </row>
    <row r="21" spans="1:8" x14ac:dyDescent="0.25">
      <c r="A21" s="21"/>
      <c r="B21" s="21"/>
      <c r="C21" s="21"/>
      <c r="D21" s="21"/>
      <c r="E21" s="21"/>
      <c r="F21" s="21"/>
      <c r="G21" s="21"/>
      <c r="H21" s="21"/>
    </row>
    <row r="22" spans="1:8" x14ac:dyDescent="0.25">
      <c r="A22" s="21"/>
      <c r="B22" s="21"/>
      <c r="C22" s="21"/>
      <c r="D22" s="21"/>
      <c r="E22" s="21"/>
      <c r="F22" s="21"/>
      <c r="G22" s="21"/>
      <c r="H22" s="21"/>
    </row>
    <row r="23" spans="1:8" x14ac:dyDescent="0.25">
      <c r="A23" s="21"/>
      <c r="B23" s="21"/>
      <c r="C23" s="21"/>
      <c r="D23" s="21"/>
      <c r="E23" s="21"/>
      <c r="F23" s="21"/>
      <c r="G23" s="21"/>
      <c r="H23" s="21"/>
    </row>
    <row r="24" spans="1:8" x14ac:dyDescent="0.25">
      <c r="A24" s="21"/>
      <c r="B24" s="21"/>
      <c r="C24" s="21"/>
      <c r="D24" s="21"/>
      <c r="E24" s="21"/>
      <c r="F24" s="21"/>
      <c r="G24" s="21"/>
      <c r="H24" s="21"/>
    </row>
    <row r="25" spans="1:8" x14ac:dyDescent="0.25">
      <c r="A25" s="21"/>
      <c r="B25" s="21"/>
      <c r="C25" s="21"/>
      <c r="D25" s="21"/>
      <c r="E25" s="21"/>
      <c r="F25" s="21"/>
      <c r="G25" s="21"/>
      <c r="H25" s="21"/>
    </row>
    <row r="26" spans="1:8" x14ac:dyDescent="0.25">
      <c r="A26" s="21"/>
      <c r="B26" s="21"/>
      <c r="C26" s="21"/>
      <c r="D26" s="21"/>
      <c r="E26" s="21"/>
      <c r="F26" s="21"/>
      <c r="G26" s="21"/>
      <c r="H26" s="21"/>
    </row>
    <row r="27" spans="1:8" x14ac:dyDescent="0.25">
      <c r="A27" s="21"/>
      <c r="B27" s="21"/>
      <c r="C27" s="21"/>
      <c r="D27" s="21"/>
      <c r="E27" s="21"/>
      <c r="F27" s="21"/>
      <c r="G27" s="21"/>
      <c r="H27" s="21"/>
    </row>
    <row r="28" spans="1:8" x14ac:dyDescent="0.25">
      <c r="A28" s="21"/>
      <c r="B28" s="21"/>
      <c r="C28" s="21"/>
      <c r="D28" s="21"/>
      <c r="E28" s="21"/>
      <c r="F28" s="21"/>
      <c r="G28" s="21"/>
      <c r="H28" s="21"/>
    </row>
    <row r="29" spans="1:8" x14ac:dyDescent="0.25">
      <c r="A29" s="21"/>
      <c r="B29" s="21"/>
      <c r="C29" s="21"/>
      <c r="D29" s="21"/>
      <c r="E29" s="21"/>
      <c r="F29" s="21"/>
      <c r="G29" s="21"/>
      <c r="H29" s="21"/>
    </row>
    <row r="30" spans="1:8" x14ac:dyDescent="0.25">
      <c r="A30" s="21"/>
      <c r="B30" s="21"/>
      <c r="C30" s="21"/>
      <c r="D30" s="21"/>
      <c r="E30" s="21"/>
      <c r="F30" s="21"/>
      <c r="G30" s="21"/>
      <c r="H30" s="21"/>
    </row>
    <row r="31" spans="1:8" x14ac:dyDescent="0.25">
      <c r="A31" s="21"/>
      <c r="B31" s="21"/>
      <c r="C31" s="21"/>
      <c r="D31" s="21"/>
      <c r="E31" s="21"/>
      <c r="F31" s="21"/>
      <c r="G31" s="21"/>
      <c r="H31" s="21"/>
    </row>
    <row r="32" spans="1:8" ht="15.75" thickBot="1" x14ac:dyDescent="0.3">
      <c r="A32" s="21"/>
      <c r="B32" s="21"/>
      <c r="C32" s="21"/>
      <c r="D32" s="21"/>
      <c r="E32" s="21"/>
      <c r="F32" s="21"/>
      <c r="G32" s="21"/>
      <c r="H32" s="21"/>
    </row>
    <row r="33" spans="1:8" ht="19.5" thickBot="1" x14ac:dyDescent="0.35">
      <c r="A33" s="27" t="s">
        <v>29</v>
      </c>
      <c r="B33" s="28" t="s">
        <v>30</v>
      </c>
      <c r="C33" s="29"/>
      <c r="D33" s="29"/>
      <c r="E33" s="29"/>
      <c r="F33" s="29"/>
      <c r="G33" s="30"/>
      <c r="H33" s="31" t="s">
        <v>101</v>
      </c>
    </row>
    <row r="34" spans="1:8" ht="19.5" thickBot="1" x14ac:dyDescent="0.35">
      <c r="A34" s="32">
        <v>1</v>
      </c>
      <c r="B34" s="33" t="s">
        <v>31</v>
      </c>
      <c r="C34" s="34"/>
      <c r="D34" s="34"/>
      <c r="E34" s="34"/>
      <c r="F34" s="34"/>
      <c r="G34" s="35"/>
      <c r="H34" s="35">
        <f>'System Preservation'!G2</f>
        <v>0</v>
      </c>
    </row>
    <row r="35" spans="1:8" ht="19.5" thickBot="1" x14ac:dyDescent="0.35">
      <c r="A35" s="32">
        <v>2</v>
      </c>
      <c r="B35" s="33" t="s">
        <v>32</v>
      </c>
      <c r="C35" s="29"/>
      <c r="D35" s="29"/>
      <c r="E35" s="29"/>
      <c r="F35" s="29"/>
      <c r="G35" s="30"/>
      <c r="H35" s="30">
        <f>Livability!G2</f>
        <v>0</v>
      </c>
    </row>
    <row r="36" spans="1:8" ht="19.5" thickBot="1" x14ac:dyDescent="0.35">
      <c r="A36" s="32">
        <v>3</v>
      </c>
      <c r="B36" s="33" t="s">
        <v>33</v>
      </c>
      <c r="C36" s="29"/>
      <c r="D36" s="29"/>
      <c r="E36" s="29"/>
      <c r="F36" s="29"/>
      <c r="G36" s="30"/>
      <c r="H36" s="30">
        <f>Mobility!G2</f>
        <v>0</v>
      </c>
    </row>
    <row r="37" spans="1:8" ht="19.5" thickBot="1" x14ac:dyDescent="0.35">
      <c r="A37" s="32">
        <v>4</v>
      </c>
      <c r="B37" s="33" t="s">
        <v>34</v>
      </c>
      <c r="C37" s="29"/>
      <c r="D37" s="29"/>
      <c r="E37" s="29"/>
      <c r="F37" s="29"/>
      <c r="G37" s="30"/>
      <c r="H37" s="30">
        <f>'Smart Growth'!G2</f>
        <v>0</v>
      </c>
    </row>
    <row r="38" spans="1:8" ht="19.5" thickBot="1" x14ac:dyDescent="0.35">
      <c r="A38" s="32">
        <v>5</v>
      </c>
      <c r="B38" s="33" t="s">
        <v>35</v>
      </c>
      <c r="C38" s="29"/>
      <c r="D38" s="29"/>
      <c r="E38" s="29"/>
      <c r="F38" s="29"/>
      <c r="G38" s="30"/>
      <c r="H38" s="30">
        <f>Safety!G2</f>
        <v>0</v>
      </c>
    </row>
    <row r="39" spans="1:8" ht="19.5" thickBot="1" x14ac:dyDescent="0.35">
      <c r="A39" s="32">
        <v>6</v>
      </c>
      <c r="B39" s="33" t="s">
        <v>36</v>
      </c>
      <c r="C39" s="29"/>
      <c r="D39" s="29"/>
      <c r="E39" s="29"/>
      <c r="F39" s="29"/>
      <c r="G39" s="30"/>
      <c r="H39" s="30">
        <f>Environment!G2</f>
        <v>0</v>
      </c>
    </row>
    <row r="40" spans="1:8" ht="19.5" thickBot="1" x14ac:dyDescent="0.35">
      <c r="A40" s="32">
        <v>7</v>
      </c>
      <c r="B40" s="33" t="s">
        <v>37</v>
      </c>
      <c r="C40" s="29"/>
      <c r="D40" s="29"/>
      <c r="E40" s="29"/>
      <c r="F40" s="29"/>
      <c r="G40" s="30"/>
      <c r="H40" s="30">
        <f>QualityofLife!G2</f>
        <v>0</v>
      </c>
    </row>
    <row r="41" spans="1:8" ht="19.5" thickBot="1" x14ac:dyDescent="0.35">
      <c r="A41" s="32">
        <v>8</v>
      </c>
      <c r="B41" s="33" t="s">
        <v>38</v>
      </c>
      <c r="C41" s="29"/>
      <c r="D41" s="29"/>
      <c r="E41" s="29"/>
      <c r="F41" s="29"/>
      <c r="G41" s="30"/>
      <c r="H41" s="30">
        <f>EJ!G2</f>
        <v>0</v>
      </c>
    </row>
    <row r="42" spans="1:8" ht="19.5" thickBot="1" x14ac:dyDescent="0.35">
      <c r="A42" s="36"/>
      <c r="B42" s="37"/>
      <c r="C42" s="29"/>
      <c r="D42" s="29"/>
      <c r="E42" s="29"/>
      <c r="F42" s="29"/>
      <c r="G42" s="38" t="s">
        <v>39</v>
      </c>
      <c r="H42" s="30">
        <f>SUM(H34:H41)</f>
        <v>0</v>
      </c>
    </row>
    <row r="43" spans="1:8" ht="19.5" thickBot="1" x14ac:dyDescent="0.35">
      <c r="A43" s="36"/>
      <c r="B43" s="39"/>
      <c r="C43" s="29"/>
      <c r="D43" s="29"/>
      <c r="E43" s="29"/>
      <c r="F43" s="38" t="s">
        <v>135</v>
      </c>
      <c r="G43" s="110" t="e">
        <f>B5/H42</f>
        <v>#DIV/0!</v>
      </c>
      <c r="H43" s="111"/>
    </row>
    <row r="44" spans="1:8" x14ac:dyDescent="0.25">
      <c r="A44" s="21"/>
      <c r="B44" s="21"/>
      <c r="C44" s="21"/>
      <c r="D44" s="21"/>
      <c r="E44" s="21"/>
      <c r="F44" s="21"/>
      <c r="G44" s="21"/>
      <c r="H44" s="21"/>
    </row>
  </sheetData>
  <sheetProtection selectLockedCells="1"/>
  <mergeCells count="5">
    <mergeCell ref="G43:H43"/>
    <mergeCell ref="B5:C5"/>
    <mergeCell ref="D1:F1"/>
    <mergeCell ref="C15:H15"/>
    <mergeCell ref="D3:E3"/>
  </mergeCells>
  <dataValidations count="7">
    <dataValidation type="list" allowBlank="1" showInputMessage="1" showErrorMessage="1" sqref="B1" xr:uid="{00000000-0002-0000-0100-000000000000}">
      <formula1>community</formula1>
    </dataValidation>
    <dataValidation type="list" allowBlank="1" showInputMessage="1" showErrorMessage="1" sqref="D1" xr:uid="{00000000-0002-0000-0100-000001000000}">
      <formula1>projecttype</formula1>
    </dataValidation>
    <dataValidation type="list" allowBlank="1" showInputMessage="1" showErrorMessage="1" sqref="H3" xr:uid="{00000000-0002-0000-0100-000002000000}">
      <formula1>status</formula1>
    </dataValidation>
    <dataValidation type="list" allowBlank="1" showInputMessage="1" showErrorMessage="1" sqref="D7" xr:uid="{00000000-0002-0000-0100-000003000000}">
      <formula1>urban</formula1>
    </dataValidation>
    <dataValidation type="list" allowBlank="1" showInputMessage="1" showErrorMessage="1" sqref="H7" xr:uid="{00000000-0002-0000-0100-000004000000}">
      <formula1>class</formula1>
    </dataValidation>
    <dataValidation type="list" allowBlank="1" showInputMessage="1" showErrorMessage="1" sqref="B13" xr:uid="{00000000-0002-0000-0100-000005000000}">
      <formula1>MEPA1</formula1>
    </dataValidation>
    <dataValidation type="list" allowBlank="1" showInputMessage="1" showErrorMessage="1" sqref="E13" xr:uid="{00000000-0002-0000-0100-000006000000}">
      <formula1>MEPA2</formula1>
    </dataValidation>
  </dataValidations>
  <pageMargins left="0.7" right="0.7" top="0.8" bottom="0.5" header="0.25" footer="0.3"/>
  <pageSetup scale="94" fitToHeight="0" orientation="portrait" horizontalDpi="4294967295" verticalDpi="4294967295" r:id="rId1"/>
  <headerFooter>
    <oddHeader>&amp;C&amp;"-,Bold"&amp;12Evaluation Criteria
Pioneer Valley Planning Commission</oddHead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15"/>
  <sheetViews>
    <sheetView workbookViewId="0">
      <selection activeCell="H7" sqref="H7"/>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6" width="7" customWidth="1"/>
    <col min="7" max="7" width="5.7109375" customWidth="1"/>
  </cols>
  <sheetData>
    <row r="1" spans="1:7" ht="15" customHeight="1" thickBot="1" x14ac:dyDescent="0.3">
      <c r="A1" s="10">
        <v>1</v>
      </c>
      <c r="B1" s="132" t="s">
        <v>12</v>
      </c>
      <c r="C1" s="133"/>
      <c r="D1" s="2"/>
      <c r="E1" s="15" t="s">
        <v>20</v>
      </c>
      <c r="F1" s="134">
        <f>Cover!H1</f>
        <v>0</v>
      </c>
      <c r="G1" s="135"/>
    </row>
    <row r="2" spans="1:7" ht="15.75" thickBot="1" x14ac:dyDescent="0.3">
      <c r="A2" s="1"/>
      <c r="B2" s="14"/>
      <c r="C2" s="130" t="s">
        <v>13</v>
      </c>
      <c r="D2" s="130"/>
      <c r="E2" s="131"/>
      <c r="F2" s="93">
        <v>21</v>
      </c>
      <c r="G2" s="13">
        <f>G4+G8+G12</f>
        <v>0</v>
      </c>
    </row>
    <row r="3" spans="1:7" ht="29.1" customHeight="1" thickBot="1" x14ac:dyDescent="0.3">
      <c r="A3" s="11"/>
      <c r="B3" s="13" t="s">
        <v>14</v>
      </c>
      <c r="C3" s="13" t="s">
        <v>15</v>
      </c>
      <c r="D3" s="13" t="s">
        <v>16</v>
      </c>
      <c r="E3" s="13" t="s">
        <v>17</v>
      </c>
      <c r="F3" s="12" t="s">
        <v>18</v>
      </c>
      <c r="G3" s="12" t="s">
        <v>19</v>
      </c>
    </row>
    <row r="4" spans="1:7" ht="48" x14ac:dyDescent="0.25">
      <c r="A4" s="118" t="s">
        <v>0</v>
      </c>
      <c r="B4" s="118" t="s">
        <v>1</v>
      </c>
      <c r="C4" s="60" t="s">
        <v>6</v>
      </c>
      <c r="D4" s="118" t="s">
        <v>2</v>
      </c>
      <c r="E4" s="118" t="s">
        <v>3</v>
      </c>
      <c r="F4" s="136">
        <v>8</v>
      </c>
      <c r="G4" s="115">
        <v>0</v>
      </c>
    </row>
    <row r="5" spans="1:7" ht="48" x14ac:dyDescent="0.25">
      <c r="A5" s="119"/>
      <c r="B5" s="119"/>
      <c r="C5" s="61" t="s">
        <v>7</v>
      </c>
      <c r="D5" s="119"/>
      <c r="E5" s="119"/>
      <c r="F5" s="137"/>
      <c r="G5" s="116"/>
    </row>
    <row r="6" spans="1:7" ht="36" x14ac:dyDescent="0.25">
      <c r="A6" s="119"/>
      <c r="B6" s="119"/>
      <c r="C6" s="61" t="s">
        <v>8</v>
      </c>
      <c r="D6" s="119"/>
      <c r="E6" s="119"/>
      <c r="F6" s="137"/>
      <c r="G6" s="116"/>
    </row>
    <row r="7" spans="1:7" ht="36.75" thickBot="1" x14ac:dyDescent="0.3">
      <c r="A7" s="120"/>
      <c r="B7" s="120"/>
      <c r="C7" s="62" t="s">
        <v>123</v>
      </c>
      <c r="D7" s="120"/>
      <c r="E7" s="120"/>
      <c r="F7" s="138"/>
      <c r="G7" s="117"/>
    </row>
    <row r="8" spans="1:7" ht="36" x14ac:dyDescent="0.25">
      <c r="A8" s="118" t="s">
        <v>4</v>
      </c>
      <c r="B8" s="124" t="s">
        <v>327</v>
      </c>
      <c r="C8" s="85" t="s">
        <v>9</v>
      </c>
      <c r="D8" s="124" t="s">
        <v>198</v>
      </c>
      <c r="E8" s="124" t="s">
        <v>303</v>
      </c>
      <c r="F8" s="127">
        <v>6</v>
      </c>
      <c r="G8" s="115">
        <v>0</v>
      </c>
    </row>
    <row r="9" spans="1:7" ht="48" x14ac:dyDescent="0.25">
      <c r="A9" s="119"/>
      <c r="B9" s="125"/>
      <c r="C9" s="84" t="s">
        <v>328</v>
      </c>
      <c r="D9" s="125"/>
      <c r="E9" s="125"/>
      <c r="F9" s="128"/>
      <c r="G9" s="116"/>
    </row>
    <row r="10" spans="1:7" ht="36" x14ac:dyDescent="0.25">
      <c r="A10" s="119"/>
      <c r="B10" s="125"/>
      <c r="C10" s="84" t="s">
        <v>10</v>
      </c>
      <c r="D10" s="125"/>
      <c r="E10" s="125"/>
      <c r="F10" s="128"/>
      <c r="G10" s="116"/>
    </row>
    <row r="11" spans="1:7" ht="24.75" thickBot="1" x14ac:dyDescent="0.3">
      <c r="A11" s="120"/>
      <c r="B11" s="126"/>
      <c r="C11" s="86" t="s">
        <v>11</v>
      </c>
      <c r="D11" s="126"/>
      <c r="E11" s="126"/>
      <c r="F11" s="129"/>
      <c r="G11" s="117"/>
    </row>
    <row r="12" spans="1:7" ht="36.75" thickBot="1" x14ac:dyDescent="0.3">
      <c r="A12" s="118" t="s">
        <v>5</v>
      </c>
      <c r="B12" s="121" t="s">
        <v>293</v>
      </c>
      <c r="C12" s="85" t="s">
        <v>329</v>
      </c>
      <c r="D12" s="124" t="s">
        <v>198</v>
      </c>
      <c r="E12" s="124" t="s">
        <v>292</v>
      </c>
      <c r="F12" s="94">
        <v>7</v>
      </c>
      <c r="G12" s="115">
        <v>0</v>
      </c>
    </row>
    <row r="13" spans="1:7" ht="36.75" thickBot="1" x14ac:dyDescent="0.3">
      <c r="A13" s="119"/>
      <c r="B13" s="122"/>
      <c r="C13" s="85" t="s">
        <v>330</v>
      </c>
      <c r="D13" s="125"/>
      <c r="E13" s="125"/>
      <c r="F13" s="95"/>
      <c r="G13" s="116"/>
    </row>
    <row r="14" spans="1:7" ht="36" x14ac:dyDescent="0.25">
      <c r="A14" s="119"/>
      <c r="B14" s="122"/>
      <c r="C14" s="85" t="s">
        <v>331</v>
      </c>
      <c r="D14" s="125"/>
      <c r="E14" s="125"/>
      <c r="F14" s="95"/>
      <c r="G14" s="116"/>
    </row>
    <row r="15" spans="1:7" ht="36.75" thickBot="1" x14ac:dyDescent="0.3">
      <c r="A15" s="120"/>
      <c r="B15" s="123"/>
      <c r="C15" s="86" t="s">
        <v>332</v>
      </c>
      <c r="D15" s="126"/>
      <c r="E15" s="126"/>
      <c r="F15" s="96"/>
      <c r="G15" s="117"/>
    </row>
  </sheetData>
  <mergeCells count="20">
    <mergeCell ref="C2:E2"/>
    <mergeCell ref="A8:A11"/>
    <mergeCell ref="B1:C1"/>
    <mergeCell ref="F1:G1"/>
    <mergeCell ref="B8:B11"/>
    <mergeCell ref="D8:D11"/>
    <mergeCell ref="E8:E11"/>
    <mergeCell ref="G8:G11"/>
    <mergeCell ref="F4:F7"/>
    <mergeCell ref="B4:B7"/>
    <mergeCell ref="G12:G15"/>
    <mergeCell ref="E4:E7"/>
    <mergeCell ref="A4:A7"/>
    <mergeCell ref="G4:G7"/>
    <mergeCell ref="A12:A15"/>
    <mergeCell ref="B12:B15"/>
    <mergeCell ref="D12:D15"/>
    <mergeCell ref="E12:E15"/>
    <mergeCell ref="D4:D7"/>
    <mergeCell ref="F8:F11"/>
  </mergeCells>
  <printOptions horizontalCentered="1"/>
  <pageMargins left="0.25" right="0.25" top="1" bottom="0.75" header="0.3" footer="0.3"/>
  <pageSetup scale="97" fitToHeight="0" orientation="portrait" r:id="rId1"/>
  <headerFooter>
    <oddHeader>&amp;C&amp;"-,Bold"Transportation Project Evaluation Criteria
Pioneer Valley Planning Commission
&amp;"-,Regular"&amp;F</oddHeader>
    <oddFooter>&amp;L&amp;A&amp;RCategory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4"/>
  <sheetViews>
    <sheetView topLeftCell="A3" workbookViewId="0">
      <selection activeCell="G4" sqref="G4:G7"/>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11" ht="15" customHeight="1" thickBot="1" x14ac:dyDescent="0.3">
      <c r="A1" s="10">
        <v>2</v>
      </c>
      <c r="B1" s="139" t="s">
        <v>102</v>
      </c>
      <c r="C1" s="140"/>
      <c r="D1" s="2"/>
      <c r="E1" s="15" t="s">
        <v>20</v>
      </c>
      <c r="F1" s="134">
        <f>Cover!H1</f>
        <v>0</v>
      </c>
      <c r="G1" s="135"/>
    </row>
    <row r="2" spans="1:11" ht="15.75" thickBot="1" x14ac:dyDescent="0.3">
      <c r="A2" s="1"/>
      <c r="B2" s="14"/>
      <c r="C2" s="130" t="s">
        <v>13</v>
      </c>
      <c r="D2" s="130"/>
      <c r="E2" s="131"/>
      <c r="F2" s="13">
        <v>12</v>
      </c>
      <c r="G2" s="13">
        <f>G4+G8+G12+G18+G22</f>
        <v>0</v>
      </c>
    </row>
    <row r="3" spans="1:11" ht="29.1" customHeight="1" thickBot="1" x14ac:dyDescent="0.3">
      <c r="A3" s="11"/>
      <c r="B3" s="13" t="s">
        <v>14</v>
      </c>
      <c r="C3" s="13" t="s">
        <v>15</v>
      </c>
      <c r="D3" s="13" t="s">
        <v>16</v>
      </c>
      <c r="E3" s="13" t="s">
        <v>17</v>
      </c>
      <c r="F3" s="12" t="s">
        <v>18</v>
      </c>
      <c r="G3" s="12" t="s">
        <v>19</v>
      </c>
    </row>
    <row r="4" spans="1:11" ht="59.25" customHeight="1" x14ac:dyDescent="0.25">
      <c r="A4" s="118" t="s">
        <v>0</v>
      </c>
      <c r="B4" s="124" t="s">
        <v>103</v>
      </c>
      <c r="C4" s="85" t="s">
        <v>334</v>
      </c>
      <c r="D4" s="124" t="s">
        <v>104</v>
      </c>
      <c r="E4" s="43" t="s">
        <v>105</v>
      </c>
      <c r="F4" s="97">
        <v>3</v>
      </c>
      <c r="G4" s="118">
        <v>0</v>
      </c>
    </row>
    <row r="5" spans="1:11" ht="36" x14ac:dyDescent="0.25">
      <c r="A5" s="119"/>
      <c r="B5" s="143"/>
      <c r="C5" s="147" t="s">
        <v>335</v>
      </c>
      <c r="D5" s="125"/>
      <c r="E5" s="47" t="s">
        <v>106</v>
      </c>
      <c r="F5" s="6"/>
      <c r="G5" s="141"/>
    </row>
    <row r="6" spans="1:11" ht="36" x14ac:dyDescent="0.25">
      <c r="A6" s="119"/>
      <c r="B6" s="143"/>
      <c r="C6" s="148"/>
      <c r="D6" s="125"/>
      <c r="E6" s="47" t="s">
        <v>107</v>
      </c>
      <c r="F6" s="6"/>
      <c r="G6" s="141"/>
    </row>
    <row r="7" spans="1:11" ht="24.75" thickBot="1" x14ac:dyDescent="0.3">
      <c r="A7" s="120"/>
      <c r="B7" s="144"/>
      <c r="C7" s="86" t="s">
        <v>117</v>
      </c>
      <c r="D7" s="126"/>
      <c r="E7" s="45"/>
      <c r="F7" s="7"/>
      <c r="G7" s="142"/>
    </row>
    <row r="8" spans="1:11" ht="36" x14ac:dyDescent="0.25">
      <c r="A8" s="118" t="s">
        <v>4</v>
      </c>
      <c r="B8" s="124" t="s">
        <v>108</v>
      </c>
      <c r="C8" s="85" t="s">
        <v>336</v>
      </c>
      <c r="D8" s="124" t="s">
        <v>104</v>
      </c>
      <c r="E8" s="118" t="s">
        <v>109</v>
      </c>
      <c r="F8" s="5">
        <v>2</v>
      </c>
      <c r="G8" s="118">
        <v>0</v>
      </c>
    </row>
    <row r="9" spans="1:11" ht="24" x14ac:dyDescent="0.25">
      <c r="A9" s="119"/>
      <c r="B9" s="125"/>
      <c r="C9" s="84" t="s">
        <v>337</v>
      </c>
      <c r="D9" s="125"/>
      <c r="E9" s="119"/>
      <c r="F9" s="89"/>
      <c r="G9" s="141"/>
    </row>
    <row r="10" spans="1:11" ht="36" x14ac:dyDescent="0.25">
      <c r="A10" s="119"/>
      <c r="B10" s="125"/>
      <c r="C10" s="83" t="s">
        <v>326</v>
      </c>
      <c r="D10" s="125"/>
      <c r="E10" s="119"/>
      <c r="F10" s="89"/>
      <c r="G10" s="141"/>
    </row>
    <row r="11" spans="1:11" ht="24.75" thickBot="1" x14ac:dyDescent="0.3">
      <c r="A11" s="120"/>
      <c r="B11" s="126"/>
      <c r="C11" s="86" t="s">
        <v>338</v>
      </c>
      <c r="D11" s="126"/>
      <c r="E11" s="120"/>
      <c r="F11" s="88"/>
      <c r="G11" s="142"/>
    </row>
    <row r="12" spans="1:11" ht="24" customHeight="1" x14ac:dyDescent="0.25">
      <c r="A12" s="118" t="s">
        <v>5</v>
      </c>
      <c r="B12" s="124" t="s">
        <v>333</v>
      </c>
      <c r="C12" s="149" t="s">
        <v>339</v>
      </c>
      <c r="D12" s="124" t="s">
        <v>304</v>
      </c>
      <c r="E12" s="118" t="s">
        <v>110</v>
      </c>
      <c r="F12" s="127">
        <v>2</v>
      </c>
      <c r="G12" s="118">
        <v>0</v>
      </c>
    </row>
    <row r="13" spans="1:11" x14ac:dyDescent="0.25">
      <c r="A13" s="119"/>
      <c r="B13" s="125"/>
      <c r="C13" s="150"/>
      <c r="D13" s="125"/>
      <c r="E13" s="119"/>
      <c r="F13" s="128"/>
      <c r="G13" s="119"/>
    </row>
    <row r="14" spans="1:11" x14ac:dyDescent="0.25">
      <c r="A14" s="119"/>
      <c r="B14" s="125"/>
      <c r="C14" s="151"/>
      <c r="D14" s="125"/>
      <c r="E14" s="119"/>
      <c r="F14" s="128"/>
      <c r="G14" s="119"/>
    </row>
    <row r="15" spans="1:11" ht="36" customHeight="1" x14ac:dyDescent="0.25">
      <c r="A15" s="119"/>
      <c r="B15" s="125"/>
      <c r="C15" s="152" t="s">
        <v>340</v>
      </c>
      <c r="D15" s="125"/>
      <c r="E15" s="154" t="s">
        <v>305</v>
      </c>
      <c r="F15" s="145"/>
      <c r="G15" s="119"/>
    </row>
    <row r="16" spans="1:11" x14ac:dyDescent="0.25">
      <c r="A16" s="119"/>
      <c r="B16" s="125"/>
      <c r="C16" s="153"/>
      <c r="D16" s="125"/>
      <c r="E16" s="154"/>
      <c r="F16" s="145"/>
      <c r="G16" s="119"/>
      <c r="K16" s="87"/>
    </row>
    <row r="17" spans="1:7" ht="24.75" thickBot="1" x14ac:dyDescent="0.3">
      <c r="A17" s="120"/>
      <c r="B17" s="126"/>
      <c r="C17" s="86" t="s">
        <v>118</v>
      </c>
      <c r="D17" s="126"/>
      <c r="E17" s="155"/>
      <c r="F17" s="146"/>
      <c r="G17" s="120"/>
    </row>
    <row r="18" spans="1:7" ht="24" x14ac:dyDescent="0.25">
      <c r="A18" s="118" t="s">
        <v>111</v>
      </c>
      <c r="B18" s="118" t="s">
        <v>112</v>
      </c>
      <c r="C18" s="85" t="s">
        <v>294</v>
      </c>
      <c r="D18" s="118" t="s">
        <v>104</v>
      </c>
      <c r="E18" s="118" t="s">
        <v>113</v>
      </c>
      <c r="F18" s="5">
        <v>2</v>
      </c>
      <c r="G18" s="118">
        <v>0</v>
      </c>
    </row>
    <row r="19" spans="1:7" ht="24" x14ac:dyDescent="0.25">
      <c r="A19" s="119"/>
      <c r="B19" s="119"/>
      <c r="C19" s="84" t="s">
        <v>295</v>
      </c>
      <c r="D19" s="119"/>
      <c r="E19" s="119"/>
      <c r="F19" s="6"/>
      <c r="G19" s="141"/>
    </row>
    <row r="20" spans="1:7" ht="36" x14ac:dyDescent="0.25">
      <c r="A20" s="119"/>
      <c r="B20" s="119"/>
      <c r="C20" s="61" t="s">
        <v>119</v>
      </c>
      <c r="D20" s="119"/>
      <c r="E20" s="119"/>
      <c r="F20" s="6"/>
      <c r="G20" s="141"/>
    </row>
    <row r="21" spans="1:7" ht="36.75" thickBot="1" x14ac:dyDescent="0.3">
      <c r="A21" s="120"/>
      <c r="B21" s="120"/>
      <c r="C21" s="62" t="s">
        <v>120</v>
      </c>
      <c r="D21" s="120"/>
      <c r="E21" s="120"/>
      <c r="F21" s="7"/>
      <c r="G21" s="142"/>
    </row>
    <row r="22" spans="1:7" ht="48" x14ac:dyDescent="0.25">
      <c r="A22" s="118" t="s">
        <v>114</v>
      </c>
      <c r="B22" s="118" t="s">
        <v>115</v>
      </c>
      <c r="C22" s="60" t="s">
        <v>283</v>
      </c>
      <c r="D22" s="118" t="s">
        <v>2</v>
      </c>
      <c r="E22" s="118" t="s">
        <v>116</v>
      </c>
      <c r="F22" s="5">
        <v>3</v>
      </c>
      <c r="G22" s="118">
        <v>0</v>
      </c>
    </row>
    <row r="23" spans="1:7" ht="48" x14ac:dyDescent="0.25">
      <c r="A23" s="119"/>
      <c r="B23" s="119"/>
      <c r="C23" s="61" t="s">
        <v>121</v>
      </c>
      <c r="D23" s="119"/>
      <c r="E23" s="119"/>
      <c r="F23" s="6"/>
      <c r="G23" s="141"/>
    </row>
    <row r="24" spans="1:7" ht="24.75" thickBot="1" x14ac:dyDescent="0.3">
      <c r="A24" s="120"/>
      <c r="B24" s="120"/>
      <c r="C24" s="62" t="s">
        <v>122</v>
      </c>
      <c r="D24" s="120"/>
      <c r="E24" s="120"/>
      <c r="F24" s="7"/>
      <c r="G24" s="142"/>
    </row>
  </sheetData>
  <mergeCells count="33">
    <mergeCell ref="C5:C6"/>
    <mergeCell ref="C12:C14"/>
    <mergeCell ref="C15:C16"/>
    <mergeCell ref="E15:E17"/>
    <mergeCell ref="E12:E14"/>
    <mergeCell ref="F12:F14"/>
    <mergeCell ref="F15:F17"/>
    <mergeCell ref="G18:G21"/>
    <mergeCell ref="G22:G24"/>
    <mergeCell ref="A22:A24"/>
    <mergeCell ref="B22:B24"/>
    <mergeCell ref="D22:D24"/>
    <mergeCell ref="E22:E24"/>
    <mergeCell ref="A18:A21"/>
    <mergeCell ref="B18:B21"/>
    <mergeCell ref="D18:D21"/>
    <mergeCell ref="E18:E21"/>
    <mergeCell ref="B1:C1"/>
    <mergeCell ref="F1:G1"/>
    <mergeCell ref="C2:E2"/>
    <mergeCell ref="G4:G7"/>
    <mergeCell ref="A12:A17"/>
    <mergeCell ref="B12:B17"/>
    <mergeCell ref="D12:D17"/>
    <mergeCell ref="A4:A7"/>
    <mergeCell ref="B4:B7"/>
    <mergeCell ref="D4:D7"/>
    <mergeCell ref="G8:G11"/>
    <mergeCell ref="G12:G17"/>
    <mergeCell ref="A8:A11"/>
    <mergeCell ref="B8:B11"/>
    <mergeCell ref="D8:D11"/>
    <mergeCell ref="E8:E11"/>
  </mergeCells>
  <hyperlinks>
    <hyperlink ref="E5" r:id="rId1" display="http://www.massdot.state.ma.us/highway/DoingBusinessWithUs/ManualsPublicationsForms/ProjectDevelopmentDesignGuide.aspx" xr:uid="{00000000-0004-0000-0300-000000000000}"/>
    <hyperlink ref="E6" r:id="rId2" display="http://www.fhwa.dot.gov/livability/case_studies/guidebook/" xr:uid="{00000000-0004-0000-0300-000001000000}"/>
    <hyperlink ref="E15" r:id="rId3" xr:uid="{8F4C80B2-7954-4D85-857D-533F16E86344}"/>
  </hyperlinks>
  <printOptions horizontalCentered="1"/>
  <pageMargins left="0.25" right="0.25" top="1" bottom="0.5" header="0.3" footer="0.3"/>
  <pageSetup fitToHeight="0" orientation="portrait" horizontalDpi="4294967295" verticalDpi="4294967295" r:id="rId4"/>
  <headerFooter>
    <oddHeader>&amp;C&amp;"-,Bold"Transportation Project Evaluation Criteria
Pioneer Valley Planning Commission
&amp;"-,Regular"&amp;F</oddHeader>
    <oddFooter>&amp;L&amp;A&amp;RCategory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topLeftCell="A3" workbookViewId="0">
      <selection activeCell="G4" sqref="G4:G8"/>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3</v>
      </c>
      <c r="B1" s="139" t="s">
        <v>33</v>
      </c>
      <c r="C1" s="140"/>
      <c r="D1" s="2"/>
      <c r="E1" s="15" t="s">
        <v>20</v>
      </c>
      <c r="F1" s="134">
        <f>Cover!H1</f>
        <v>0</v>
      </c>
      <c r="G1" s="135"/>
    </row>
    <row r="2" spans="1:7" ht="15.75" thickBot="1" x14ac:dyDescent="0.3">
      <c r="A2" s="1"/>
      <c r="B2" s="14"/>
      <c r="C2" s="130" t="s">
        <v>13</v>
      </c>
      <c r="D2" s="130"/>
      <c r="E2" s="131"/>
      <c r="F2" s="93">
        <v>15</v>
      </c>
      <c r="G2" s="13">
        <f>G4+G9+G12</f>
        <v>0</v>
      </c>
    </row>
    <row r="3" spans="1:7" ht="29.1" customHeight="1" thickBot="1" x14ac:dyDescent="0.3">
      <c r="A3" s="11"/>
      <c r="B3" s="13" t="s">
        <v>14</v>
      </c>
      <c r="C3" s="13" t="s">
        <v>15</v>
      </c>
      <c r="D3" s="13" t="s">
        <v>16</v>
      </c>
      <c r="E3" s="13" t="s">
        <v>17</v>
      </c>
      <c r="F3" s="12" t="s">
        <v>18</v>
      </c>
      <c r="G3" s="12" t="s">
        <v>19</v>
      </c>
    </row>
    <row r="4" spans="1:7" ht="48" x14ac:dyDescent="0.25">
      <c r="A4" s="118" t="s">
        <v>0</v>
      </c>
      <c r="B4" s="118" t="s">
        <v>124</v>
      </c>
      <c r="C4" s="60" t="s">
        <v>129</v>
      </c>
      <c r="D4" s="118" t="s">
        <v>125</v>
      </c>
      <c r="E4" s="118" t="s">
        <v>126</v>
      </c>
      <c r="F4" s="136">
        <v>4</v>
      </c>
      <c r="G4" s="118">
        <v>0</v>
      </c>
    </row>
    <row r="5" spans="1:7" ht="36" x14ac:dyDescent="0.25">
      <c r="A5" s="119"/>
      <c r="B5" s="119"/>
      <c r="C5" s="61" t="s">
        <v>130</v>
      </c>
      <c r="D5" s="119"/>
      <c r="E5" s="119"/>
      <c r="F5" s="137"/>
      <c r="G5" s="119"/>
    </row>
    <row r="6" spans="1:7" ht="24" x14ac:dyDescent="0.25">
      <c r="A6" s="119"/>
      <c r="B6" s="119"/>
      <c r="C6" s="61" t="s">
        <v>131</v>
      </c>
      <c r="D6" s="119"/>
      <c r="E6" s="119"/>
      <c r="F6" s="137"/>
      <c r="G6" s="119"/>
    </row>
    <row r="7" spans="1:7" ht="24" x14ac:dyDescent="0.25">
      <c r="A7" s="119"/>
      <c r="B7" s="119"/>
      <c r="C7" s="61" t="s">
        <v>132</v>
      </c>
      <c r="D7" s="119"/>
      <c r="E7" s="119"/>
      <c r="F7" s="137"/>
      <c r="G7" s="119"/>
    </row>
    <row r="8" spans="1:7" ht="24.75" thickBot="1" x14ac:dyDescent="0.3">
      <c r="A8" s="120"/>
      <c r="B8" s="120"/>
      <c r="C8" s="62" t="s">
        <v>133</v>
      </c>
      <c r="D8" s="120"/>
      <c r="E8" s="120"/>
      <c r="F8" s="138"/>
      <c r="G8" s="120"/>
    </row>
    <row r="9" spans="1:7" ht="48" x14ac:dyDescent="0.25">
      <c r="A9" s="118" t="s">
        <v>4</v>
      </c>
      <c r="B9" s="124" t="s">
        <v>341</v>
      </c>
      <c r="C9" s="85" t="s">
        <v>342</v>
      </c>
      <c r="D9" s="124" t="s">
        <v>2</v>
      </c>
      <c r="E9" s="124" t="s">
        <v>127</v>
      </c>
      <c r="F9" s="127">
        <v>6</v>
      </c>
      <c r="G9" s="118">
        <v>0</v>
      </c>
    </row>
    <row r="10" spans="1:7" ht="48" x14ac:dyDescent="0.25">
      <c r="A10" s="119"/>
      <c r="B10" s="125"/>
      <c r="C10" s="84" t="s">
        <v>343</v>
      </c>
      <c r="D10" s="125"/>
      <c r="E10" s="125"/>
      <c r="F10" s="128"/>
      <c r="G10" s="119"/>
    </row>
    <row r="11" spans="1:7" ht="48.75" thickBot="1" x14ac:dyDescent="0.3">
      <c r="A11" s="120"/>
      <c r="B11" s="126"/>
      <c r="C11" s="86" t="s">
        <v>344</v>
      </c>
      <c r="D11" s="126"/>
      <c r="E11" s="126"/>
      <c r="F11" s="129"/>
      <c r="G11" s="120"/>
    </row>
    <row r="12" spans="1:7" ht="60" x14ac:dyDescent="0.25">
      <c r="A12" s="118" t="s">
        <v>5</v>
      </c>
      <c r="B12" s="124" t="s">
        <v>345</v>
      </c>
      <c r="C12" s="85" t="s">
        <v>346</v>
      </c>
      <c r="D12" s="98" t="s">
        <v>2</v>
      </c>
      <c r="E12" s="124" t="s">
        <v>127</v>
      </c>
      <c r="F12" s="99">
        <v>5</v>
      </c>
      <c r="G12" s="118">
        <v>0</v>
      </c>
    </row>
    <row r="13" spans="1:7" ht="72" x14ac:dyDescent="0.25">
      <c r="A13" s="119"/>
      <c r="B13" s="125"/>
      <c r="C13" s="84" t="s">
        <v>347</v>
      </c>
      <c r="D13" s="98" t="s">
        <v>128</v>
      </c>
      <c r="E13" s="125"/>
      <c r="F13" s="99"/>
      <c r="G13" s="119"/>
    </row>
    <row r="14" spans="1:7" ht="72" x14ac:dyDescent="0.25">
      <c r="A14" s="119"/>
      <c r="B14" s="125"/>
      <c r="C14" s="84" t="s">
        <v>348</v>
      </c>
      <c r="D14" s="100"/>
      <c r="E14" s="125"/>
      <c r="F14" s="99"/>
      <c r="G14" s="119"/>
    </row>
    <row r="15" spans="1:7" ht="15.75" thickBot="1" x14ac:dyDescent="0.3">
      <c r="A15" s="120"/>
      <c r="B15" s="126"/>
      <c r="C15" s="86" t="s">
        <v>134</v>
      </c>
      <c r="D15" s="101"/>
      <c r="E15" s="126"/>
      <c r="F15" s="101"/>
      <c r="G15" s="120"/>
    </row>
  </sheetData>
  <mergeCells count="19">
    <mergeCell ref="A12:A15"/>
    <mergeCell ref="B12:B15"/>
    <mergeCell ref="E12:E15"/>
    <mergeCell ref="G12:G15"/>
    <mergeCell ref="D4:D8"/>
    <mergeCell ref="E4:E8"/>
    <mergeCell ref="F4:F8"/>
    <mergeCell ref="G4:G8"/>
    <mergeCell ref="A9:A11"/>
    <mergeCell ref="B9:B11"/>
    <mergeCell ref="D9:D11"/>
    <mergeCell ref="E9:E11"/>
    <mergeCell ref="F9:F11"/>
    <mergeCell ref="G9:G11"/>
    <mergeCell ref="A4:A8"/>
    <mergeCell ref="B4:B8"/>
    <mergeCell ref="B1:C1"/>
    <mergeCell ref="F1:G1"/>
    <mergeCell ref="C2:E2"/>
  </mergeCells>
  <printOptions horizontalCentered="1"/>
  <pageMargins left="0.25" right="0.25" top="1" bottom="0.5" header="0.3" footer="0.3"/>
  <pageSetup scale="99" fitToHeight="0" orientation="portrait" r:id="rId1"/>
  <headerFooter>
    <oddHeader>&amp;C&amp;"-,Bold"Transportation Project Evaluation Criteria
Pioneer Valley Planning Commission
&amp;"-,Regular"&amp;F</oddHeader>
    <oddFooter>&amp;L&amp;A&amp;RCategory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topLeftCell="A3" workbookViewId="0">
      <selection activeCell="G11" sqref="G11:G13"/>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4</v>
      </c>
      <c r="B1" s="139" t="s">
        <v>34</v>
      </c>
      <c r="C1" s="140"/>
      <c r="D1" s="2"/>
      <c r="E1" s="15" t="s">
        <v>20</v>
      </c>
      <c r="F1" s="134">
        <f>Cover!H1</f>
        <v>0</v>
      </c>
      <c r="G1" s="135"/>
    </row>
    <row r="2" spans="1:7" ht="15.75" thickBot="1" x14ac:dyDescent="0.3">
      <c r="A2" s="1"/>
      <c r="B2" s="14"/>
      <c r="C2" s="130" t="s">
        <v>13</v>
      </c>
      <c r="D2" s="130"/>
      <c r="E2" s="131"/>
      <c r="F2" s="13">
        <v>10</v>
      </c>
      <c r="G2" s="13">
        <f>G4+G11+G14+G16+G18+G22</f>
        <v>0</v>
      </c>
    </row>
    <row r="3" spans="1:7" ht="29.1" customHeight="1" thickBot="1" x14ac:dyDescent="0.3">
      <c r="A3" s="11"/>
      <c r="B3" s="13" t="s">
        <v>14</v>
      </c>
      <c r="C3" s="13" t="s">
        <v>15</v>
      </c>
      <c r="D3" s="13" t="s">
        <v>16</v>
      </c>
      <c r="E3" s="13" t="s">
        <v>17</v>
      </c>
      <c r="F3" s="12" t="s">
        <v>18</v>
      </c>
      <c r="G3" s="12" t="s">
        <v>19</v>
      </c>
    </row>
    <row r="4" spans="1:7" ht="15" customHeight="1" x14ac:dyDescent="0.25">
      <c r="A4" s="118" t="s">
        <v>0</v>
      </c>
      <c r="B4" s="118" t="s">
        <v>136</v>
      </c>
      <c r="C4" s="149" t="s">
        <v>152</v>
      </c>
      <c r="D4" s="118" t="s">
        <v>138</v>
      </c>
      <c r="E4" s="118" t="s">
        <v>139</v>
      </c>
      <c r="F4" s="136">
        <v>2</v>
      </c>
      <c r="G4" s="118">
        <v>0</v>
      </c>
    </row>
    <row r="5" spans="1:7" x14ac:dyDescent="0.25">
      <c r="A5" s="119"/>
      <c r="B5" s="119"/>
      <c r="C5" s="153"/>
      <c r="D5" s="119"/>
      <c r="E5" s="119"/>
      <c r="F5" s="137"/>
      <c r="G5" s="119"/>
    </row>
    <row r="6" spans="1:7" ht="60" x14ac:dyDescent="0.25">
      <c r="A6" s="119"/>
      <c r="B6" s="119"/>
      <c r="C6" s="84" t="s">
        <v>153</v>
      </c>
      <c r="D6" s="119"/>
      <c r="E6" s="119"/>
      <c r="F6" s="137"/>
      <c r="G6" s="119"/>
    </row>
    <row r="7" spans="1:7" x14ac:dyDescent="0.25">
      <c r="A7" s="119"/>
      <c r="B7" s="119"/>
      <c r="C7" s="102" t="s">
        <v>137</v>
      </c>
      <c r="D7" s="119"/>
      <c r="E7" s="119"/>
      <c r="F7" s="137"/>
      <c r="G7" s="119"/>
    </row>
    <row r="8" spans="1:7" x14ac:dyDescent="0.25">
      <c r="A8" s="119"/>
      <c r="B8" s="119"/>
      <c r="C8" s="152" t="s">
        <v>154</v>
      </c>
      <c r="D8" s="119"/>
      <c r="E8" s="119"/>
      <c r="F8" s="137"/>
      <c r="G8" s="119"/>
    </row>
    <row r="9" spans="1:7" x14ac:dyDescent="0.25">
      <c r="A9" s="119"/>
      <c r="B9" s="119"/>
      <c r="C9" s="151"/>
      <c r="D9" s="119"/>
      <c r="E9" s="119"/>
      <c r="F9" s="137"/>
      <c r="G9" s="119"/>
    </row>
    <row r="10" spans="1:7" ht="24.75" thickBot="1" x14ac:dyDescent="0.3">
      <c r="A10" s="120"/>
      <c r="B10" s="120"/>
      <c r="C10" s="62" t="s">
        <v>155</v>
      </c>
      <c r="D10" s="120"/>
      <c r="E10" s="120"/>
      <c r="F10" s="138"/>
      <c r="G10" s="120"/>
    </row>
    <row r="11" spans="1:7" ht="51" customHeight="1" x14ac:dyDescent="0.25">
      <c r="A11" s="118" t="s">
        <v>4</v>
      </c>
      <c r="B11" s="118" t="s">
        <v>140</v>
      </c>
      <c r="C11" s="149" t="s">
        <v>301</v>
      </c>
      <c r="D11" s="118" t="s">
        <v>284</v>
      </c>
      <c r="E11" s="118" t="s">
        <v>142</v>
      </c>
      <c r="F11" s="136">
        <v>1</v>
      </c>
      <c r="G11" s="118">
        <v>0</v>
      </c>
    </row>
    <row r="12" spans="1:7" x14ac:dyDescent="0.25">
      <c r="A12" s="119"/>
      <c r="B12" s="119"/>
      <c r="C12" s="156"/>
      <c r="D12" s="119"/>
      <c r="E12" s="119"/>
      <c r="F12" s="137"/>
      <c r="G12" s="119"/>
    </row>
    <row r="13" spans="1:7" ht="37.5" customHeight="1" thickBot="1" x14ac:dyDescent="0.3">
      <c r="A13" s="119"/>
      <c r="B13" s="119"/>
      <c r="C13" s="62" t="s">
        <v>285</v>
      </c>
      <c r="D13" s="119"/>
      <c r="E13" s="119"/>
      <c r="F13" s="137"/>
      <c r="G13" s="119"/>
    </row>
    <row r="14" spans="1:7" ht="68.25" customHeight="1" x14ac:dyDescent="0.25">
      <c r="A14" s="118" t="s">
        <v>5</v>
      </c>
      <c r="B14" s="118" t="s">
        <v>143</v>
      </c>
      <c r="C14" s="157" t="s">
        <v>156</v>
      </c>
      <c r="D14" s="118" t="s">
        <v>141</v>
      </c>
      <c r="E14" s="118" t="s">
        <v>144</v>
      </c>
      <c r="F14" s="136">
        <v>0.5</v>
      </c>
      <c r="G14" s="118">
        <v>0</v>
      </c>
    </row>
    <row r="15" spans="1:7" ht="15.75" thickBot="1" x14ac:dyDescent="0.3">
      <c r="A15" s="120"/>
      <c r="B15" s="120"/>
      <c r="C15" s="158"/>
      <c r="D15" s="120"/>
      <c r="E15" s="120"/>
      <c r="F15" s="138"/>
      <c r="G15" s="120"/>
    </row>
    <row r="16" spans="1:7" ht="20.25" customHeight="1" x14ac:dyDescent="0.25">
      <c r="A16" s="118" t="s">
        <v>111</v>
      </c>
      <c r="B16" s="118" t="s">
        <v>145</v>
      </c>
      <c r="C16" s="157" t="s">
        <v>157</v>
      </c>
      <c r="D16" s="118" t="s">
        <v>141</v>
      </c>
      <c r="E16" s="118" t="s">
        <v>146</v>
      </c>
      <c r="F16" s="136">
        <v>0.5</v>
      </c>
      <c r="G16" s="118">
        <v>0</v>
      </c>
    </row>
    <row r="17" spans="1:7" ht="15.75" thickBot="1" x14ac:dyDescent="0.3">
      <c r="A17" s="120"/>
      <c r="B17" s="120"/>
      <c r="C17" s="158"/>
      <c r="D17" s="120"/>
      <c r="E17" s="120"/>
      <c r="F17" s="138"/>
      <c r="G17" s="120"/>
    </row>
    <row r="18" spans="1:7" ht="36" x14ac:dyDescent="0.25">
      <c r="A18" s="118" t="s">
        <v>114</v>
      </c>
      <c r="B18" s="118" t="s">
        <v>147</v>
      </c>
      <c r="C18" s="64" t="s">
        <v>158</v>
      </c>
      <c r="D18" s="118" t="s">
        <v>2</v>
      </c>
      <c r="E18" s="118" t="s">
        <v>148</v>
      </c>
      <c r="F18" s="136">
        <v>4</v>
      </c>
      <c r="G18" s="118">
        <v>0</v>
      </c>
    </row>
    <row r="19" spans="1:7" ht="48" x14ac:dyDescent="0.25">
      <c r="A19" s="119"/>
      <c r="B19" s="119"/>
      <c r="C19" s="65" t="s">
        <v>159</v>
      </c>
      <c r="D19" s="119"/>
      <c r="E19" s="119"/>
      <c r="F19" s="137"/>
      <c r="G19" s="119"/>
    </row>
    <row r="20" spans="1:7" ht="36" x14ac:dyDescent="0.25">
      <c r="A20" s="119"/>
      <c r="B20" s="119"/>
      <c r="C20" s="65" t="s">
        <v>160</v>
      </c>
      <c r="D20" s="119"/>
      <c r="E20" s="119"/>
      <c r="F20" s="137"/>
      <c r="G20" s="119"/>
    </row>
    <row r="21" spans="1:7" ht="24.75" thickBot="1" x14ac:dyDescent="0.3">
      <c r="A21" s="120"/>
      <c r="B21" s="120"/>
      <c r="C21" s="62" t="s">
        <v>161</v>
      </c>
      <c r="D21" s="120"/>
      <c r="E21" s="120"/>
      <c r="F21" s="138"/>
      <c r="G21" s="120"/>
    </row>
    <row r="22" spans="1:7" ht="36" x14ac:dyDescent="0.25">
      <c r="A22" s="118" t="s">
        <v>149</v>
      </c>
      <c r="B22" s="118" t="s">
        <v>150</v>
      </c>
      <c r="C22" s="60" t="s">
        <v>162</v>
      </c>
      <c r="D22" s="118" t="s">
        <v>125</v>
      </c>
      <c r="E22" s="118" t="s">
        <v>151</v>
      </c>
      <c r="F22" s="136">
        <v>2</v>
      </c>
      <c r="G22" s="118">
        <v>0</v>
      </c>
    </row>
    <row r="23" spans="1:7" ht="36.75" thickBot="1" x14ac:dyDescent="0.3">
      <c r="A23" s="120"/>
      <c r="B23" s="120"/>
      <c r="C23" s="66" t="s">
        <v>163</v>
      </c>
      <c r="D23" s="120"/>
      <c r="E23" s="120"/>
      <c r="F23" s="138"/>
      <c r="G23" s="120"/>
    </row>
  </sheetData>
  <mergeCells count="44">
    <mergeCell ref="G22:G23"/>
    <mergeCell ref="G16:G17"/>
    <mergeCell ref="A18:A21"/>
    <mergeCell ref="B18:B21"/>
    <mergeCell ref="D18:D21"/>
    <mergeCell ref="E18:E21"/>
    <mergeCell ref="F18:F21"/>
    <mergeCell ref="A22:A23"/>
    <mergeCell ref="B22:B23"/>
    <mergeCell ref="D22:D23"/>
    <mergeCell ref="E22:E23"/>
    <mergeCell ref="F22:F23"/>
    <mergeCell ref="A16:A17"/>
    <mergeCell ref="B16:B17"/>
    <mergeCell ref="C16:C17"/>
    <mergeCell ref="D16:D17"/>
    <mergeCell ref="G18:G21"/>
    <mergeCell ref="D4:D10"/>
    <mergeCell ref="E4:E10"/>
    <mergeCell ref="F4:F10"/>
    <mergeCell ref="F11:F13"/>
    <mergeCell ref="G11:G13"/>
    <mergeCell ref="F16:F17"/>
    <mergeCell ref="F14:F15"/>
    <mergeCell ref="G14:G15"/>
    <mergeCell ref="E16:E17"/>
    <mergeCell ref="A14:A15"/>
    <mergeCell ref="B14:B15"/>
    <mergeCell ref="C14:C15"/>
    <mergeCell ref="D14:D15"/>
    <mergeCell ref="E14:E15"/>
    <mergeCell ref="F1:G1"/>
    <mergeCell ref="C2:E2"/>
    <mergeCell ref="G4:G10"/>
    <mergeCell ref="A11:A13"/>
    <mergeCell ref="B11:B13"/>
    <mergeCell ref="D11:D13"/>
    <mergeCell ref="E11:E13"/>
    <mergeCell ref="A4:A10"/>
    <mergeCell ref="B4:B10"/>
    <mergeCell ref="C11:C12"/>
    <mergeCell ref="B1:C1"/>
    <mergeCell ref="C4:C5"/>
    <mergeCell ref="C8:C9"/>
  </mergeCells>
  <printOptions horizontalCentered="1"/>
  <pageMargins left="0.25" right="0.25" top="1" bottom="0.5" header="0.3" footer="0.3"/>
  <pageSetup fitToHeight="0" orientation="portrait" r:id="rId1"/>
  <headerFooter>
    <oddHeader>&amp;C&amp;"-,Bold"Transportation Project Evaluation Criteria
Pioneer Valley Planning Commission
&amp;"-,Regular"&amp;F</oddHeader>
    <oddFooter>&amp;L&amp;A&amp;RCategory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topLeftCell="A3" workbookViewId="0">
      <selection activeCell="G3" sqref="G3"/>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5</v>
      </c>
      <c r="B1" s="139" t="s">
        <v>35</v>
      </c>
      <c r="C1" s="140"/>
      <c r="D1" s="2"/>
      <c r="E1" s="15" t="s">
        <v>20</v>
      </c>
      <c r="F1" s="134">
        <f>Cover!H1</f>
        <v>0</v>
      </c>
      <c r="G1" s="135"/>
    </row>
    <row r="2" spans="1:7" ht="15.75" thickBot="1" x14ac:dyDescent="0.3">
      <c r="A2" s="1"/>
      <c r="B2" s="14"/>
      <c r="C2" s="130" t="s">
        <v>13</v>
      </c>
      <c r="D2" s="130"/>
      <c r="E2" s="131"/>
      <c r="F2" s="93">
        <v>15</v>
      </c>
      <c r="G2" s="13">
        <f>G4+G5+G6+G10+G16</f>
        <v>0</v>
      </c>
    </row>
    <row r="3" spans="1:7" ht="29.1" customHeight="1" thickBot="1" x14ac:dyDescent="0.3">
      <c r="A3" s="11"/>
      <c r="B3" s="13" t="s">
        <v>14</v>
      </c>
      <c r="C3" s="13" t="s">
        <v>15</v>
      </c>
      <c r="D3" s="13" t="s">
        <v>16</v>
      </c>
      <c r="E3" s="13" t="s">
        <v>17</v>
      </c>
      <c r="F3" s="12" t="s">
        <v>18</v>
      </c>
      <c r="G3" s="12" t="s">
        <v>19</v>
      </c>
    </row>
    <row r="4" spans="1:7" ht="24.75" thickBot="1" x14ac:dyDescent="0.3">
      <c r="A4" s="118" t="s">
        <v>0</v>
      </c>
      <c r="B4" s="118" t="s">
        <v>164</v>
      </c>
      <c r="C4" s="49" t="s">
        <v>165</v>
      </c>
      <c r="D4" s="43"/>
      <c r="E4" s="49" t="s">
        <v>166</v>
      </c>
      <c r="F4" s="51">
        <v>1</v>
      </c>
      <c r="G4" s="49">
        <v>0</v>
      </c>
    </row>
    <row r="5" spans="1:7" ht="24.75" thickBot="1" x14ac:dyDescent="0.3">
      <c r="A5" s="119"/>
      <c r="B5" s="119"/>
      <c r="C5" s="50" t="s">
        <v>167</v>
      </c>
      <c r="D5" s="50" t="s">
        <v>141</v>
      </c>
      <c r="E5" s="50" t="s">
        <v>168</v>
      </c>
      <c r="F5" s="48">
        <v>2</v>
      </c>
      <c r="G5" s="50">
        <v>0</v>
      </c>
    </row>
    <row r="6" spans="1:7" ht="84" x14ac:dyDescent="0.25">
      <c r="A6" s="119"/>
      <c r="B6" s="159"/>
      <c r="C6" s="60" t="s">
        <v>173</v>
      </c>
      <c r="D6" s="118" t="s">
        <v>169</v>
      </c>
      <c r="E6" s="118" t="s">
        <v>170</v>
      </c>
      <c r="F6" s="136">
        <v>4</v>
      </c>
      <c r="G6" s="118">
        <v>0</v>
      </c>
    </row>
    <row r="7" spans="1:7" ht="72" x14ac:dyDescent="0.25">
      <c r="A7" s="119"/>
      <c r="B7" s="119"/>
      <c r="C7" s="84" t="s">
        <v>296</v>
      </c>
      <c r="D7" s="119"/>
      <c r="E7" s="119"/>
      <c r="F7" s="137"/>
      <c r="G7" s="119"/>
    </row>
    <row r="8" spans="1:7" ht="84" x14ac:dyDescent="0.25">
      <c r="A8" s="119"/>
      <c r="B8" s="119"/>
      <c r="C8" s="84" t="s">
        <v>297</v>
      </c>
      <c r="D8" s="119"/>
      <c r="E8" s="119"/>
      <c r="F8" s="137"/>
      <c r="G8" s="119"/>
    </row>
    <row r="9" spans="1:7" ht="36.75" thickBot="1" x14ac:dyDescent="0.3">
      <c r="A9" s="120"/>
      <c r="B9" s="120"/>
      <c r="C9" s="62" t="s">
        <v>174</v>
      </c>
      <c r="D9" s="120"/>
      <c r="E9" s="120"/>
      <c r="F9" s="138"/>
      <c r="G9" s="120"/>
    </row>
    <row r="10" spans="1:7" ht="24" x14ac:dyDescent="0.25">
      <c r="A10" s="118" t="s">
        <v>4</v>
      </c>
      <c r="B10" s="124" t="s">
        <v>298</v>
      </c>
      <c r="C10" s="83" t="s">
        <v>349</v>
      </c>
      <c r="D10" s="124" t="s">
        <v>299</v>
      </c>
      <c r="E10" s="124" t="s">
        <v>300</v>
      </c>
      <c r="F10" s="94">
        <v>4</v>
      </c>
      <c r="G10" s="118">
        <v>0</v>
      </c>
    </row>
    <row r="11" spans="1:7" x14ac:dyDescent="0.25">
      <c r="A11" s="119"/>
      <c r="B11" s="125"/>
      <c r="C11" s="83" t="s">
        <v>350</v>
      </c>
      <c r="D11" s="125"/>
      <c r="E11" s="125"/>
      <c r="F11" s="90"/>
      <c r="G11" s="119"/>
    </row>
    <row r="12" spans="1:7" ht="52.5" customHeight="1" x14ac:dyDescent="0.25">
      <c r="A12" s="119"/>
      <c r="B12" s="125"/>
      <c r="C12" s="160" t="s">
        <v>302</v>
      </c>
      <c r="D12" s="125"/>
      <c r="E12" s="125"/>
      <c r="F12" s="145"/>
      <c r="G12" s="119"/>
    </row>
    <row r="13" spans="1:7" x14ac:dyDescent="0.25">
      <c r="A13" s="119"/>
      <c r="B13" s="125"/>
      <c r="C13" s="143"/>
      <c r="D13" s="125"/>
      <c r="E13" s="125"/>
      <c r="F13" s="145"/>
      <c r="G13" s="119"/>
    </row>
    <row r="14" spans="1:7" x14ac:dyDescent="0.25">
      <c r="A14" s="119"/>
      <c r="B14" s="125"/>
      <c r="C14" s="143"/>
      <c r="D14" s="125"/>
      <c r="E14" s="125"/>
      <c r="F14" s="145"/>
      <c r="G14" s="119"/>
    </row>
    <row r="15" spans="1:7" ht="50.25" customHeight="1" thickBot="1" x14ac:dyDescent="0.3">
      <c r="A15" s="120"/>
      <c r="B15" s="126"/>
      <c r="C15" s="144"/>
      <c r="D15" s="126"/>
      <c r="E15" s="126"/>
      <c r="F15" s="146"/>
      <c r="G15" s="120"/>
    </row>
    <row r="16" spans="1:7" ht="72" x14ac:dyDescent="0.25">
      <c r="A16" s="118" t="s">
        <v>5</v>
      </c>
      <c r="B16" s="118" t="s">
        <v>171</v>
      </c>
      <c r="C16" s="60" t="s">
        <v>175</v>
      </c>
      <c r="D16" s="118" t="s">
        <v>125</v>
      </c>
      <c r="E16" s="118" t="s">
        <v>172</v>
      </c>
      <c r="F16" s="136">
        <v>4</v>
      </c>
      <c r="G16" s="118">
        <v>0</v>
      </c>
    </row>
    <row r="17" spans="1:7" ht="36.75" thickBot="1" x14ac:dyDescent="0.3">
      <c r="A17" s="120"/>
      <c r="B17" s="120"/>
      <c r="C17" s="62" t="s">
        <v>176</v>
      </c>
      <c r="D17" s="120"/>
      <c r="E17" s="120"/>
      <c r="F17" s="138"/>
      <c r="G17" s="120"/>
    </row>
  </sheetData>
  <mergeCells count="24">
    <mergeCell ref="G10:G15"/>
    <mergeCell ref="E6:E9"/>
    <mergeCell ref="A10:A15"/>
    <mergeCell ref="B10:B15"/>
    <mergeCell ref="D10:D15"/>
    <mergeCell ref="E10:E15"/>
    <mergeCell ref="C12:C15"/>
    <mergeCell ref="F12:F15"/>
    <mergeCell ref="G16:G17"/>
    <mergeCell ref="B1:C1"/>
    <mergeCell ref="F1:G1"/>
    <mergeCell ref="C2:E2"/>
    <mergeCell ref="A16:A17"/>
    <mergeCell ref="B16:B17"/>
    <mergeCell ref="D16:D17"/>
    <mergeCell ref="E16:E17"/>
    <mergeCell ref="F16:F17"/>
    <mergeCell ref="A4:A5"/>
    <mergeCell ref="B4:B5"/>
    <mergeCell ref="A6:A9"/>
    <mergeCell ref="B6:B9"/>
    <mergeCell ref="D6:D9"/>
    <mergeCell ref="F6:F9"/>
    <mergeCell ref="G6:G9"/>
  </mergeCells>
  <printOptions horizontalCentered="1"/>
  <pageMargins left="0.25" right="0.25" top="1" bottom="0.5" header="0.3" footer="0.3"/>
  <pageSetup scale="99" fitToHeight="0" orientation="portrait" r:id="rId1"/>
  <headerFooter>
    <oddHeader>&amp;C&amp;"-,Bold"Transportation Project Evaluation Criteria
Pioneer Valley Planning Commission
&amp;"-,Regular"&amp;F</oddHeader>
    <oddFooter>&amp;L&amp;A&amp;RCategory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7"/>
  <sheetViews>
    <sheetView topLeftCell="A3" workbookViewId="0">
      <selection activeCell="G4" sqref="G4"/>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6</v>
      </c>
      <c r="B1" s="139" t="s">
        <v>36</v>
      </c>
      <c r="C1" s="140"/>
      <c r="D1" s="2"/>
      <c r="E1" s="15" t="s">
        <v>20</v>
      </c>
      <c r="F1" s="134">
        <f>Cover!H1</f>
        <v>0</v>
      </c>
      <c r="G1" s="135"/>
    </row>
    <row r="2" spans="1:7" ht="15.75" thickBot="1" x14ac:dyDescent="0.3">
      <c r="A2" s="1"/>
      <c r="B2" s="14"/>
      <c r="C2" s="130" t="s">
        <v>13</v>
      </c>
      <c r="D2" s="130"/>
      <c r="E2" s="131"/>
      <c r="F2" s="93">
        <v>12.5</v>
      </c>
      <c r="G2" s="13">
        <f>G4+G5+G6+G8+G10+G11+G14+G18+G20+G22</f>
        <v>0</v>
      </c>
    </row>
    <row r="3" spans="1:7" ht="29.1" customHeight="1" thickBot="1" x14ac:dyDescent="0.3">
      <c r="A3" s="11"/>
      <c r="B3" s="13" t="s">
        <v>14</v>
      </c>
      <c r="C3" s="13" t="s">
        <v>15</v>
      </c>
      <c r="D3" s="13" t="s">
        <v>16</v>
      </c>
      <c r="E3" s="13" t="s">
        <v>17</v>
      </c>
      <c r="F3" s="12" t="s">
        <v>18</v>
      </c>
      <c r="G3" s="12" t="s">
        <v>19</v>
      </c>
    </row>
    <row r="4" spans="1:7" ht="32.25" customHeight="1" thickBot="1" x14ac:dyDescent="0.3">
      <c r="A4" s="118" t="s">
        <v>0</v>
      </c>
      <c r="B4" s="118" t="s">
        <v>177</v>
      </c>
      <c r="C4" s="49" t="s">
        <v>178</v>
      </c>
      <c r="D4" s="118" t="s">
        <v>125</v>
      </c>
      <c r="E4" s="118" t="s">
        <v>179</v>
      </c>
      <c r="F4" s="51">
        <v>0.5</v>
      </c>
      <c r="G4" s="52">
        <v>0</v>
      </c>
    </row>
    <row r="5" spans="1:7" ht="15.75" thickBot="1" x14ac:dyDescent="0.3">
      <c r="A5" s="120"/>
      <c r="B5" s="120"/>
      <c r="C5" s="50" t="s">
        <v>180</v>
      </c>
      <c r="D5" s="120"/>
      <c r="E5" s="120"/>
      <c r="F5" s="48">
        <v>0.5</v>
      </c>
      <c r="G5" s="53">
        <v>0</v>
      </c>
    </row>
    <row r="6" spans="1:7" ht="92.25" customHeight="1" x14ac:dyDescent="0.25">
      <c r="A6" s="118" t="s">
        <v>4</v>
      </c>
      <c r="B6" s="118" t="s">
        <v>181</v>
      </c>
      <c r="C6" s="118" t="s">
        <v>182</v>
      </c>
      <c r="D6" s="118" t="s">
        <v>141</v>
      </c>
      <c r="E6" s="118" t="s">
        <v>183</v>
      </c>
      <c r="F6" s="136">
        <v>2</v>
      </c>
      <c r="G6" s="115">
        <v>0</v>
      </c>
    </row>
    <row r="7" spans="1:7" ht="15.75" thickBot="1" x14ac:dyDescent="0.3">
      <c r="A7" s="120"/>
      <c r="B7" s="120"/>
      <c r="C7" s="120"/>
      <c r="D7" s="120"/>
      <c r="E7" s="120"/>
      <c r="F7" s="138"/>
      <c r="G7" s="117"/>
    </row>
    <row r="8" spans="1:7" ht="20.25" customHeight="1" x14ac:dyDescent="0.25">
      <c r="A8" s="118" t="s">
        <v>5</v>
      </c>
      <c r="B8" s="118" t="s">
        <v>184</v>
      </c>
      <c r="C8" s="118" t="s">
        <v>185</v>
      </c>
      <c r="D8" s="118" t="s">
        <v>141</v>
      </c>
      <c r="E8" s="118" t="s">
        <v>186</v>
      </c>
      <c r="F8" s="136">
        <v>0.5</v>
      </c>
      <c r="G8" s="115">
        <v>0</v>
      </c>
    </row>
    <row r="9" spans="1:7" ht="15.75" thickBot="1" x14ac:dyDescent="0.3">
      <c r="A9" s="120"/>
      <c r="B9" s="120"/>
      <c r="C9" s="120"/>
      <c r="D9" s="120"/>
      <c r="E9" s="120"/>
      <c r="F9" s="138"/>
      <c r="G9" s="117"/>
    </row>
    <row r="10" spans="1:7" ht="48.75" thickBot="1" x14ac:dyDescent="0.3">
      <c r="A10" s="3" t="s">
        <v>111</v>
      </c>
      <c r="B10" s="3" t="s">
        <v>187</v>
      </c>
      <c r="C10" s="55" t="s">
        <v>188</v>
      </c>
      <c r="D10" s="3" t="s">
        <v>141</v>
      </c>
      <c r="E10" s="3" t="s">
        <v>189</v>
      </c>
      <c r="F10" s="5">
        <v>0.5</v>
      </c>
      <c r="G10" s="54">
        <v>0</v>
      </c>
    </row>
    <row r="11" spans="1:7" ht="24" x14ac:dyDescent="0.25">
      <c r="A11" s="118" t="s">
        <v>114</v>
      </c>
      <c r="B11" s="118" t="s">
        <v>190</v>
      </c>
      <c r="C11" s="46" t="s">
        <v>191</v>
      </c>
      <c r="D11" s="118" t="s">
        <v>194</v>
      </c>
      <c r="E11" s="118" t="s">
        <v>195</v>
      </c>
      <c r="F11" s="136">
        <v>0.5</v>
      </c>
      <c r="G11" s="115">
        <v>0</v>
      </c>
    </row>
    <row r="12" spans="1:7" x14ac:dyDescent="0.25">
      <c r="A12" s="119"/>
      <c r="B12" s="119"/>
      <c r="C12" s="56" t="s">
        <v>192</v>
      </c>
      <c r="D12" s="119"/>
      <c r="E12" s="119"/>
      <c r="F12" s="137"/>
      <c r="G12" s="116"/>
    </row>
    <row r="13" spans="1:7" ht="24.75" thickBot="1" x14ac:dyDescent="0.3">
      <c r="A13" s="120"/>
      <c r="B13" s="120"/>
      <c r="C13" s="50" t="s">
        <v>193</v>
      </c>
      <c r="D13" s="120"/>
      <c r="E13" s="120"/>
      <c r="F13" s="138"/>
      <c r="G13" s="117"/>
    </row>
    <row r="14" spans="1:7" ht="24" x14ac:dyDescent="0.25">
      <c r="A14" s="118" t="s">
        <v>149</v>
      </c>
      <c r="B14" s="118" t="s">
        <v>306</v>
      </c>
      <c r="C14" s="85" t="s">
        <v>352</v>
      </c>
      <c r="D14" s="118" t="s">
        <v>141</v>
      </c>
      <c r="E14" s="118" t="s">
        <v>196</v>
      </c>
      <c r="F14" s="136">
        <v>2</v>
      </c>
      <c r="G14" s="115">
        <v>0</v>
      </c>
    </row>
    <row r="15" spans="1:7" ht="36" x14ac:dyDescent="0.25">
      <c r="A15" s="119"/>
      <c r="B15" s="119"/>
      <c r="C15" s="84" t="s">
        <v>351</v>
      </c>
      <c r="D15" s="119"/>
      <c r="E15" s="119"/>
      <c r="F15" s="137"/>
      <c r="G15" s="116"/>
    </row>
    <row r="16" spans="1:7" ht="24" x14ac:dyDescent="0.25">
      <c r="A16" s="119"/>
      <c r="B16" s="119"/>
      <c r="C16" s="84" t="s">
        <v>213</v>
      </c>
      <c r="D16" s="119"/>
      <c r="E16" s="119"/>
      <c r="F16" s="137"/>
      <c r="G16" s="116"/>
    </row>
    <row r="17" spans="1:7" ht="53.25" customHeight="1" thickBot="1" x14ac:dyDescent="0.3">
      <c r="A17" s="120"/>
      <c r="B17" s="120"/>
      <c r="C17" s="86" t="s">
        <v>307</v>
      </c>
      <c r="D17" s="120"/>
      <c r="E17" s="120"/>
      <c r="F17" s="138"/>
      <c r="G17" s="117"/>
    </row>
    <row r="18" spans="1:7" ht="60" x14ac:dyDescent="0.25">
      <c r="A18" s="118" t="s">
        <v>317</v>
      </c>
      <c r="B18" s="118" t="s">
        <v>201</v>
      </c>
      <c r="C18" s="46" t="s">
        <v>202</v>
      </c>
      <c r="D18" s="118" t="s">
        <v>141</v>
      </c>
      <c r="E18" s="118" t="s">
        <v>204</v>
      </c>
      <c r="F18" s="136">
        <v>1</v>
      </c>
      <c r="G18" s="115">
        <v>0</v>
      </c>
    </row>
    <row r="19" spans="1:7" ht="15.75" thickBot="1" x14ac:dyDescent="0.3">
      <c r="A19" s="120"/>
      <c r="B19" s="120"/>
      <c r="C19" s="44" t="s">
        <v>203</v>
      </c>
      <c r="D19" s="120"/>
      <c r="E19" s="120"/>
      <c r="F19" s="138"/>
      <c r="G19" s="117"/>
    </row>
    <row r="20" spans="1:7" ht="24" x14ac:dyDescent="0.25">
      <c r="A20" s="118" t="s">
        <v>355</v>
      </c>
      <c r="B20" s="118" t="s">
        <v>206</v>
      </c>
      <c r="C20" s="118" t="s">
        <v>207</v>
      </c>
      <c r="D20" s="118" t="s">
        <v>141</v>
      </c>
      <c r="E20" s="46" t="s">
        <v>208</v>
      </c>
      <c r="F20" s="136">
        <v>0.5</v>
      </c>
      <c r="G20" s="115">
        <v>0</v>
      </c>
    </row>
    <row r="21" spans="1:7" ht="24.75" thickBot="1" x14ac:dyDescent="0.3">
      <c r="A21" s="120"/>
      <c r="B21" s="120"/>
      <c r="C21" s="120"/>
      <c r="D21" s="120"/>
      <c r="E21" s="57" t="s">
        <v>209</v>
      </c>
      <c r="F21" s="138"/>
      <c r="G21" s="117"/>
    </row>
    <row r="22" spans="1:7" ht="37.5" customHeight="1" x14ac:dyDescent="0.25">
      <c r="A22" s="118" t="s">
        <v>356</v>
      </c>
      <c r="B22" s="118" t="s">
        <v>210</v>
      </c>
      <c r="C22" s="60" t="s">
        <v>214</v>
      </c>
      <c r="D22" s="118" t="s">
        <v>104</v>
      </c>
      <c r="E22" s="118" t="s">
        <v>212</v>
      </c>
      <c r="F22" s="136">
        <v>3</v>
      </c>
      <c r="G22" s="115">
        <v>0</v>
      </c>
    </row>
    <row r="23" spans="1:7" ht="72" x14ac:dyDescent="0.25">
      <c r="A23" s="119"/>
      <c r="B23" s="119"/>
      <c r="C23" s="63" t="s">
        <v>215</v>
      </c>
      <c r="D23" s="119"/>
      <c r="E23" s="119"/>
      <c r="F23" s="137"/>
      <c r="G23" s="116"/>
    </row>
    <row r="24" spans="1:7" x14ac:dyDescent="0.25">
      <c r="A24" s="119"/>
      <c r="B24" s="119"/>
      <c r="C24" s="56" t="s">
        <v>137</v>
      </c>
      <c r="D24" s="119"/>
      <c r="E24" s="119"/>
      <c r="F24" s="137"/>
      <c r="G24" s="116"/>
    </row>
    <row r="25" spans="1:7" ht="60.75" thickBot="1" x14ac:dyDescent="0.3">
      <c r="A25" s="120"/>
      <c r="B25" s="120"/>
      <c r="C25" s="58" t="s">
        <v>211</v>
      </c>
      <c r="D25" s="120"/>
      <c r="E25" s="120"/>
      <c r="F25" s="138"/>
      <c r="G25" s="117"/>
    </row>
    <row r="26" spans="1:7" ht="24" x14ac:dyDescent="0.25">
      <c r="A26" s="107" t="s">
        <v>357</v>
      </c>
      <c r="B26" s="104" t="s">
        <v>309</v>
      </c>
      <c r="C26" s="103" t="s">
        <v>310</v>
      </c>
      <c r="D26" s="104" t="s">
        <v>141</v>
      </c>
      <c r="E26" s="104" t="s">
        <v>323</v>
      </c>
      <c r="F26" s="109">
        <v>0.5</v>
      </c>
      <c r="G26" s="107">
        <v>0</v>
      </c>
    </row>
    <row r="27" spans="1:7" ht="48.75" thickBot="1" x14ac:dyDescent="0.3">
      <c r="A27" s="107" t="s">
        <v>288</v>
      </c>
      <c r="B27" s="104" t="s">
        <v>312</v>
      </c>
      <c r="C27" s="104" t="s">
        <v>313</v>
      </c>
      <c r="D27" s="104" t="s">
        <v>141</v>
      </c>
      <c r="E27" s="104" t="s">
        <v>323</v>
      </c>
      <c r="F27" s="109">
        <v>1</v>
      </c>
      <c r="G27" s="107">
        <v>0</v>
      </c>
    </row>
  </sheetData>
  <mergeCells count="51">
    <mergeCell ref="G18:G19"/>
    <mergeCell ref="A18:A19"/>
    <mergeCell ref="G22:G25"/>
    <mergeCell ref="A20:A21"/>
    <mergeCell ref="B20:B21"/>
    <mergeCell ref="C20:C21"/>
    <mergeCell ref="D20:D21"/>
    <mergeCell ref="F20:F21"/>
    <mergeCell ref="G20:G21"/>
    <mergeCell ref="A22:A25"/>
    <mergeCell ref="B22:B25"/>
    <mergeCell ref="D22:D25"/>
    <mergeCell ref="B18:B19"/>
    <mergeCell ref="E18:E19"/>
    <mergeCell ref="E22:E25"/>
    <mergeCell ref="F22:F25"/>
    <mergeCell ref="F18:F19"/>
    <mergeCell ref="D18:D19"/>
    <mergeCell ref="F14:F17"/>
    <mergeCell ref="G14:G17"/>
    <mergeCell ref="A4:A5"/>
    <mergeCell ref="B4:B5"/>
    <mergeCell ref="F8:F9"/>
    <mergeCell ref="G8:G9"/>
    <mergeCell ref="F6:F7"/>
    <mergeCell ref="G6:G7"/>
    <mergeCell ref="A8:A9"/>
    <mergeCell ref="B8:B9"/>
    <mergeCell ref="C8:C9"/>
    <mergeCell ref="D8:D9"/>
    <mergeCell ref="E8:E9"/>
    <mergeCell ref="C6:C7"/>
    <mergeCell ref="D6:D7"/>
    <mergeCell ref="E6:E7"/>
    <mergeCell ref="G11:G13"/>
    <mergeCell ref="A11:A13"/>
    <mergeCell ref="B11:B13"/>
    <mergeCell ref="B1:C1"/>
    <mergeCell ref="F1:G1"/>
    <mergeCell ref="C2:E2"/>
    <mergeCell ref="D11:D13"/>
    <mergeCell ref="E11:E13"/>
    <mergeCell ref="F11:F13"/>
    <mergeCell ref="D4:D5"/>
    <mergeCell ref="E4:E5"/>
    <mergeCell ref="A6:A7"/>
    <mergeCell ref="B6:B7"/>
    <mergeCell ref="B14:B17"/>
    <mergeCell ref="A14:A17"/>
    <mergeCell ref="D14:D17"/>
    <mergeCell ref="E14:E17"/>
  </mergeCells>
  <hyperlinks>
    <hyperlink ref="C19" r:id="rId1" display="http://www.mass.gov/eea/docs/dfg/der/pdf/stream-crossings-handbook.pdf" xr:uid="{00000000-0004-0000-0700-000000000000}"/>
    <hyperlink ref="E21" r:id="rId2" display="http://www.mass.gov/eea/docs/doer/green-communities/grant-program/map-summary-green-communities.pdf" xr:uid="{00000000-0004-0000-0700-000001000000}"/>
  </hyperlinks>
  <printOptions horizontalCentered="1"/>
  <pageMargins left="0.25" right="0.25" top="1" bottom="0.5" header="0.3" footer="0.3"/>
  <pageSetup scale="99" fitToHeight="0" orientation="portrait" r:id="rId3"/>
  <headerFooter>
    <oddHeader>&amp;C&amp;"-,Bold"Transportation Project Evaluation Criteria
Pioneer Valley Planning Commission
&amp;"-,Regular"&amp;F</oddHeader>
    <oddFooter>&amp;L&amp;A&amp;RCategory 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8"/>
  <sheetViews>
    <sheetView topLeftCell="A14" workbookViewId="0">
      <selection activeCell="G30" sqref="G30"/>
    </sheetView>
  </sheetViews>
  <sheetFormatPr defaultRowHeight="15" x14ac:dyDescent="0.2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x14ac:dyDescent="0.3">
      <c r="A1" s="10">
        <v>7</v>
      </c>
      <c r="B1" s="139" t="s">
        <v>37</v>
      </c>
      <c r="C1" s="140"/>
      <c r="D1" s="2"/>
      <c r="E1" s="15" t="s">
        <v>20</v>
      </c>
      <c r="F1" s="134">
        <f>[1]Cover!H1</f>
        <v>0</v>
      </c>
      <c r="G1" s="135"/>
    </row>
    <row r="2" spans="1:7" ht="15.75" thickBot="1" x14ac:dyDescent="0.3">
      <c r="A2" s="1"/>
      <c r="B2" s="14"/>
      <c r="C2" s="130" t="s">
        <v>13</v>
      </c>
      <c r="D2" s="130"/>
      <c r="E2" s="131"/>
      <c r="F2" s="93">
        <v>10.5</v>
      </c>
      <c r="G2" s="13">
        <f>G4+G6+G8+G10+G12+G14+G17+G19+G21+G23+G25</f>
        <v>0</v>
      </c>
    </row>
    <row r="3" spans="1:7" ht="29.1" customHeight="1" thickBot="1" x14ac:dyDescent="0.3">
      <c r="A3" s="11"/>
      <c r="B3" s="13" t="s">
        <v>14</v>
      </c>
      <c r="C3" s="13" t="s">
        <v>15</v>
      </c>
      <c r="D3" s="13" t="s">
        <v>16</v>
      </c>
      <c r="E3" s="13" t="s">
        <v>17</v>
      </c>
      <c r="F3" s="12" t="s">
        <v>18</v>
      </c>
      <c r="G3" s="12" t="s">
        <v>19</v>
      </c>
    </row>
    <row r="4" spans="1:7" ht="92.25" customHeight="1" x14ac:dyDescent="0.25">
      <c r="A4" s="118" t="s">
        <v>0</v>
      </c>
      <c r="B4" s="118" t="s">
        <v>216</v>
      </c>
      <c r="C4" s="118" t="s">
        <v>217</v>
      </c>
      <c r="D4" s="118" t="s">
        <v>141</v>
      </c>
      <c r="E4" s="118" t="s">
        <v>218</v>
      </c>
      <c r="F4" s="136">
        <v>1</v>
      </c>
      <c r="G4" s="118">
        <v>0</v>
      </c>
    </row>
    <row r="5" spans="1:7" ht="15.75" thickBot="1" x14ac:dyDescent="0.3">
      <c r="A5" s="120"/>
      <c r="B5" s="120"/>
      <c r="C5" s="120"/>
      <c r="D5" s="120"/>
      <c r="E5" s="120"/>
      <c r="F5" s="138"/>
      <c r="G5" s="120"/>
    </row>
    <row r="6" spans="1:7" ht="20.25" customHeight="1" x14ac:dyDescent="0.25">
      <c r="A6" s="118" t="s">
        <v>4</v>
      </c>
      <c r="B6" s="118" t="s">
        <v>252</v>
      </c>
      <c r="C6" s="118" t="s">
        <v>219</v>
      </c>
      <c r="D6" s="118" t="s">
        <v>220</v>
      </c>
      <c r="E6" s="118" t="s">
        <v>221</v>
      </c>
      <c r="F6" s="136">
        <v>1</v>
      </c>
      <c r="G6" s="118">
        <v>0</v>
      </c>
    </row>
    <row r="7" spans="1:7" ht="15.75" thickBot="1" x14ac:dyDescent="0.3">
      <c r="A7" s="120"/>
      <c r="B7" s="120"/>
      <c r="C7" s="120"/>
      <c r="D7" s="120"/>
      <c r="E7" s="120"/>
      <c r="F7" s="138"/>
      <c r="G7" s="120"/>
    </row>
    <row r="8" spans="1:7" ht="60.75" thickBot="1" x14ac:dyDescent="0.3">
      <c r="A8" s="118" t="s">
        <v>5</v>
      </c>
      <c r="B8" s="124" t="s">
        <v>354</v>
      </c>
      <c r="C8" s="3" t="s">
        <v>308</v>
      </c>
      <c r="D8" s="118" t="s">
        <v>141</v>
      </c>
      <c r="E8" s="118" t="s">
        <v>222</v>
      </c>
      <c r="F8" s="136">
        <v>2</v>
      </c>
      <c r="G8" s="118">
        <v>0</v>
      </c>
    </row>
    <row r="9" spans="1:7" ht="24.75" thickBot="1" x14ac:dyDescent="0.3">
      <c r="A9" s="120"/>
      <c r="B9" s="126"/>
      <c r="C9" s="92" t="s">
        <v>324</v>
      </c>
      <c r="D9" s="120"/>
      <c r="E9" s="120"/>
      <c r="F9" s="138"/>
      <c r="G9" s="120"/>
    </row>
    <row r="10" spans="1:7" ht="44.25" customHeight="1" x14ac:dyDescent="0.25">
      <c r="A10" s="118" t="s">
        <v>111</v>
      </c>
      <c r="B10" s="118" t="s">
        <v>223</v>
      </c>
      <c r="C10" s="118" t="s">
        <v>224</v>
      </c>
      <c r="D10" s="118" t="s">
        <v>141</v>
      </c>
      <c r="E10" s="118" t="s">
        <v>225</v>
      </c>
      <c r="F10" s="136">
        <v>0.5</v>
      </c>
      <c r="G10" s="118">
        <v>0</v>
      </c>
    </row>
    <row r="11" spans="1:7" ht="15.75" thickBot="1" x14ac:dyDescent="0.3">
      <c r="A11" s="120"/>
      <c r="B11" s="120"/>
      <c r="C11" s="120"/>
      <c r="D11" s="120"/>
      <c r="E11" s="120"/>
      <c r="F11" s="138"/>
      <c r="G11" s="120"/>
    </row>
    <row r="12" spans="1:7" ht="36" x14ac:dyDescent="0.25">
      <c r="A12" s="118" t="s">
        <v>114</v>
      </c>
      <c r="B12" s="118" t="s">
        <v>226</v>
      </c>
      <c r="C12" s="60" t="s">
        <v>251</v>
      </c>
      <c r="D12" s="118" t="s">
        <v>141</v>
      </c>
      <c r="E12" s="118" t="s">
        <v>227</v>
      </c>
      <c r="F12" s="136">
        <v>0.5</v>
      </c>
      <c r="G12" s="118">
        <v>0</v>
      </c>
    </row>
    <row r="13" spans="1:7" ht="36.75" thickBot="1" x14ac:dyDescent="0.3">
      <c r="A13" s="120"/>
      <c r="B13" s="120"/>
      <c r="C13" s="62" t="s">
        <v>235</v>
      </c>
      <c r="D13" s="120"/>
      <c r="E13" s="120"/>
      <c r="F13" s="138"/>
      <c r="G13" s="120"/>
    </row>
    <row r="14" spans="1:7" ht="62.25" customHeight="1" x14ac:dyDescent="0.25">
      <c r="A14" s="118" t="s">
        <v>149</v>
      </c>
      <c r="B14" s="118" t="s">
        <v>228</v>
      </c>
      <c r="C14" s="60" t="s">
        <v>236</v>
      </c>
      <c r="D14" s="118" t="s">
        <v>141</v>
      </c>
      <c r="E14" s="118" t="s">
        <v>230</v>
      </c>
      <c r="F14" s="136">
        <v>0.5</v>
      </c>
      <c r="G14" s="118">
        <v>0</v>
      </c>
    </row>
    <row r="15" spans="1:7" ht="48" x14ac:dyDescent="0.25">
      <c r="A15" s="119"/>
      <c r="B15" s="119"/>
      <c r="C15" s="63" t="s">
        <v>237</v>
      </c>
      <c r="D15" s="119"/>
      <c r="E15" s="119"/>
      <c r="F15" s="137"/>
      <c r="G15" s="119"/>
    </row>
    <row r="16" spans="1:7" ht="15.75" thickBot="1" x14ac:dyDescent="0.3">
      <c r="A16" s="120"/>
      <c r="B16" s="120"/>
      <c r="C16" s="59" t="s">
        <v>229</v>
      </c>
      <c r="D16" s="120"/>
      <c r="E16" s="120"/>
      <c r="F16" s="138"/>
      <c r="G16" s="120"/>
    </row>
    <row r="17" spans="1:7" ht="48" x14ac:dyDescent="0.25">
      <c r="A17" s="118" t="s">
        <v>197</v>
      </c>
      <c r="B17" s="118" t="s">
        <v>231</v>
      </c>
      <c r="C17" s="8" t="s">
        <v>238</v>
      </c>
      <c r="D17" s="118" t="s">
        <v>141</v>
      </c>
      <c r="E17" s="118" t="s">
        <v>233</v>
      </c>
      <c r="F17" s="136">
        <v>0.5</v>
      </c>
      <c r="G17" s="118">
        <v>0</v>
      </c>
    </row>
    <row r="18" spans="1:7" ht="15.75" thickBot="1" x14ac:dyDescent="0.3">
      <c r="A18" s="120"/>
      <c r="B18" s="120"/>
      <c r="C18" s="59" t="s">
        <v>232</v>
      </c>
      <c r="D18" s="120"/>
      <c r="E18" s="120"/>
      <c r="F18" s="138"/>
      <c r="G18" s="120"/>
    </row>
    <row r="19" spans="1:7" ht="41.25" customHeight="1" x14ac:dyDescent="0.25">
      <c r="A19" s="118" t="s">
        <v>199</v>
      </c>
      <c r="B19" s="118" t="s">
        <v>243</v>
      </c>
      <c r="C19" s="85" t="s">
        <v>353</v>
      </c>
      <c r="D19" s="118" t="s">
        <v>2</v>
      </c>
      <c r="E19" s="118" t="s">
        <v>242</v>
      </c>
      <c r="F19" s="127">
        <v>1</v>
      </c>
      <c r="G19" s="118">
        <v>0</v>
      </c>
    </row>
    <row r="20" spans="1:7" ht="24.75" thickBot="1" x14ac:dyDescent="0.3">
      <c r="A20" s="120"/>
      <c r="B20" s="120"/>
      <c r="C20" s="62" t="s">
        <v>239</v>
      </c>
      <c r="D20" s="120"/>
      <c r="E20" s="120"/>
      <c r="F20" s="129"/>
      <c r="G20" s="120"/>
    </row>
    <row r="21" spans="1:7" ht="24" x14ac:dyDescent="0.25">
      <c r="A21" s="118" t="s">
        <v>200</v>
      </c>
      <c r="B21" s="118" t="s">
        <v>234</v>
      </c>
      <c r="C21" s="60" t="s">
        <v>240</v>
      </c>
      <c r="D21" s="118" t="s">
        <v>138</v>
      </c>
      <c r="E21" s="118"/>
      <c r="F21" s="136">
        <v>1</v>
      </c>
      <c r="G21" s="118">
        <v>0</v>
      </c>
    </row>
    <row r="22" spans="1:7" ht="36.75" thickBot="1" x14ac:dyDescent="0.3">
      <c r="A22" s="120"/>
      <c r="B22" s="120"/>
      <c r="C22" s="62" t="s">
        <v>241</v>
      </c>
      <c r="D22" s="120"/>
      <c r="E22" s="120"/>
      <c r="F22" s="138"/>
      <c r="G22" s="120"/>
    </row>
    <row r="23" spans="1:7" ht="24" x14ac:dyDescent="0.25">
      <c r="A23" s="136" t="s">
        <v>205</v>
      </c>
      <c r="B23" s="161" t="s">
        <v>325</v>
      </c>
      <c r="C23" s="81" t="s">
        <v>290</v>
      </c>
      <c r="D23" s="136" t="s">
        <v>286</v>
      </c>
      <c r="E23" s="136" t="s">
        <v>287</v>
      </c>
      <c r="F23" s="136">
        <v>1</v>
      </c>
      <c r="G23" s="115">
        <v>0</v>
      </c>
    </row>
    <row r="24" spans="1:7" ht="52.5" customHeight="1" thickBot="1" x14ac:dyDescent="0.3">
      <c r="A24" s="138"/>
      <c r="B24" s="162"/>
      <c r="C24" s="82" t="s">
        <v>291</v>
      </c>
      <c r="D24" s="138"/>
      <c r="E24" s="138"/>
      <c r="F24" s="138"/>
      <c r="G24" s="117"/>
    </row>
    <row r="25" spans="1:7" x14ac:dyDescent="0.25">
      <c r="A25" s="166" t="s">
        <v>288</v>
      </c>
      <c r="B25" s="169" t="s">
        <v>253</v>
      </c>
      <c r="C25" s="67" t="s">
        <v>254</v>
      </c>
      <c r="D25" s="169" t="s">
        <v>257</v>
      </c>
      <c r="E25" s="169" t="s">
        <v>258</v>
      </c>
      <c r="F25" s="166">
        <v>1</v>
      </c>
      <c r="G25" s="163">
        <v>0</v>
      </c>
    </row>
    <row r="26" spans="1:7" x14ac:dyDescent="0.25">
      <c r="A26" s="167"/>
      <c r="B26" s="170"/>
      <c r="C26" s="68" t="s">
        <v>255</v>
      </c>
      <c r="D26" s="170"/>
      <c r="E26" s="170"/>
      <c r="F26" s="167"/>
      <c r="G26" s="164"/>
    </row>
    <row r="27" spans="1:7" ht="23.25" customHeight="1" thickBot="1" x14ac:dyDescent="0.3">
      <c r="A27" s="168"/>
      <c r="B27" s="171"/>
      <c r="C27" s="62" t="s">
        <v>256</v>
      </c>
      <c r="D27" s="171"/>
      <c r="E27" s="171"/>
      <c r="F27" s="168"/>
      <c r="G27" s="165"/>
    </row>
    <row r="28" spans="1:7" s="91" customFormat="1" ht="36.75" thickBot="1" x14ac:dyDescent="0.3">
      <c r="A28" s="106" t="s">
        <v>311</v>
      </c>
      <c r="B28" s="104" t="s">
        <v>314</v>
      </c>
      <c r="C28" s="103" t="s">
        <v>315</v>
      </c>
      <c r="D28" s="104" t="s">
        <v>141</v>
      </c>
      <c r="E28" s="107" t="s">
        <v>316</v>
      </c>
      <c r="F28" s="105">
        <v>0.5</v>
      </c>
      <c r="G28" s="106">
        <v>0</v>
      </c>
    </row>
  </sheetData>
  <mergeCells count="72">
    <mergeCell ref="G25:G27"/>
    <mergeCell ref="A25:A27"/>
    <mergeCell ref="B25:B27"/>
    <mergeCell ref="D25:D27"/>
    <mergeCell ref="E25:E27"/>
    <mergeCell ref="F25:F27"/>
    <mergeCell ref="G19:G20"/>
    <mergeCell ref="A21:A22"/>
    <mergeCell ref="B21:B22"/>
    <mergeCell ref="D21:D22"/>
    <mergeCell ref="E21:E22"/>
    <mergeCell ref="F21:F22"/>
    <mergeCell ref="G21:G22"/>
    <mergeCell ref="A19:A20"/>
    <mergeCell ref="B19:B20"/>
    <mergeCell ref="D19:D20"/>
    <mergeCell ref="E19:E20"/>
    <mergeCell ref="F19:F20"/>
    <mergeCell ref="F14:F16"/>
    <mergeCell ref="G14:G16"/>
    <mergeCell ref="A17:A18"/>
    <mergeCell ref="B17:B18"/>
    <mergeCell ref="D17:D18"/>
    <mergeCell ref="E17:E18"/>
    <mergeCell ref="F17:F18"/>
    <mergeCell ref="G17:G18"/>
    <mergeCell ref="A10:A11"/>
    <mergeCell ref="A14:A16"/>
    <mergeCell ref="B14:B16"/>
    <mergeCell ref="D14:D16"/>
    <mergeCell ref="E14:E16"/>
    <mergeCell ref="B12:B13"/>
    <mergeCell ref="D12:D13"/>
    <mergeCell ref="E12:E13"/>
    <mergeCell ref="F12:F13"/>
    <mergeCell ref="G12:G13"/>
    <mergeCell ref="B1:C1"/>
    <mergeCell ref="F1:G1"/>
    <mergeCell ref="C2:E2"/>
    <mergeCell ref="G4:G5"/>
    <mergeCell ref="G6:G7"/>
    <mergeCell ref="B4:B5"/>
    <mergeCell ref="C4:C5"/>
    <mergeCell ref="D4:D5"/>
    <mergeCell ref="E4:E5"/>
    <mergeCell ref="C6:C7"/>
    <mergeCell ref="D6:D7"/>
    <mergeCell ref="E6:E7"/>
    <mergeCell ref="F6:F7"/>
    <mergeCell ref="B6:B7"/>
    <mergeCell ref="G23:G24"/>
    <mergeCell ref="F4:F5"/>
    <mergeCell ref="B23:B24"/>
    <mergeCell ref="A23:A24"/>
    <mergeCell ref="D23:D24"/>
    <mergeCell ref="E23:E24"/>
    <mergeCell ref="F23:F24"/>
    <mergeCell ref="B10:B11"/>
    <mergeCell ref="C10:C11"/>
    <mergeCell ref="D10:D11"/>
    <mergeCell ref="A4:A5"/>
    <mergeCell ref="E10:E11"/>
    <mergeCell ref="F10:F11"/>
    <mergeCell ref="G10:G11"/>
    <mergeCell ref="A6:A7"/>
    <mergeCell ref="A12:A13"/>
    <mergeCell ref="G8:G9"/>
    <mergeCell ref="A8:A9"/>
    <mergeCell ref="B8:B9"/>
    <mergeCell ref="D8:D9"/>
    <mergeCell ref="E8:E9"/>
    <mergeCell ref="F8:F9"/>
  </mergeCells>
  <hyperlinks>
    <hyperlink ref="C16" r:id="rId1" display="http://www.commute.com/schools" xr:uid="{00000000-0004-0000-0800-000000000000}"/>
    <hyperlink ref="C18" r:id="rId2" display="http://www.massdot.state.ma.us/Portals/17/docs/MapCatalog/Maps/ScenicByWays-Statewide.pdf" xr:uid="{00000000-0004-0000-0800-000001000000}"/>
  </hyperlinks>
  <printOptions horizontalCentered="1"/>
  <pageMargins left="0.25" right="0.25" top="1" bottom="0.5" header="0.3" footer="0.3"/>
  <pageSetup scale="93" fitToHeight="0" orientation="portrait" horizontalDpi="4294967295" verticalDpi="4294967295" r:id="rId3"/>
  <headerFooter>
    <oddHeader>&amp;C&amp;"-,Bold"Transportation Project Evaluation Criteria
Pioneer Valley Planning Commission
&amp;"-,Regular"&amp;F</oddHeader>
    <oddFooter>&amp;L&amp;A&amp;RCategory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hidden</vt:lpstr>
      <vt:lpstr>Cover</vt:lpstr>
      <vt:lpstr>System Preservation</vt:lpstr>
      <vt:lpstr>Livability</vt:lpstr>
      <vt:lpstr>Mobility</vt:lpstr>
      <vt:lpstr>Smart Growth</vt:lpstr>
      <vt:lpstr>Safety</vt:lpstr>
      <vt:lpstr>Environment</vt:lpstr>
      <vt:lpstr>QualityofLife</vt:lpstr>
      <vt:lpstr>EJ</vt:lpstr>
      <vt:lpstr>class</vt:lpstr>
      <vt:lpstr>community</vt:lpstr>
      <vt:lpstr>MEPA1</vt:lpstr>
      <vt:lpstr>MEPA2</vt:lpstr>
      <vt:lpstr>EJ!Print_Titles</vt:lpstr>
      <vt:lpstr>Environment!Print_Titles</vt:lpstr>
      <vt:lpstr>QualityofLife!Print_Titles</vt:lpstr>
      <vt:lpstr>'Smart Growth'!Print_Titles</vt:lpstr>
      <vt:lpstr>projecttype</vt:lpstr>
      <vt:lpstr>status</vt:lpstr>
      <vt:lpstr>EJ!systempres</vt:lpstr>
      <vt:lpstr>Environment!systempres</vt:lpstr>
      <vt:lpstr>Livability!systempres</vt:lpstr>
      <vt:lpstr>Mobility!systempres</vt:lpstr>
      <vt:lpstr>QualityofLife!systempres</vt:lpstr>
      <vt:lpstr>Safety!systempres</vt:lpstr>
      <vt:lpstr>'Smart Growth'!systempres</vt:lpstr>
      <vt:lpstr>'System Preservation'!systempres</vt:lpstr>
      <vt:lpstr>urban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groux</dc:creator>
  <cp:lastModifiedBy>Andrew McCaul</cp:lastModifiedBy>
  <cp:lastPrinted>2022-10-11T17:09:16Z</cp:lastPrinted>
  <dcterms:created xsi:type="dcterms:W3CDTF">2014-09-03T11:43:29Z</dcterms:created>
  <dcterms:modified xsi:type="dcterms:W3CDTF">2023-01-12T14:54:58Z</dcterms:modified>
</cp:coreProperties>
</file>